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_Gin\01_Gliders\04_EN-C\Bonanza3\"/>
    </mc:Choice>
  </mc:AlternateContent>
  <xr:revisionPtr revIDLastSave="0" documentId="13_ncr:1_{DD4726C9-F512-463E-80AF-BD2AA8607DFD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XXS" sheetId="11" r:id="rId1"/>
    <sheet name="XS" sheetId="10" r:id="rId2"/>
    <sheet name="S" sheetId="7" r:id="rId3"/>
    <sheet name="M" sheetId="8" r:id="rId4"/>
    <sheet name="L" sheetId="9" r:id="rId5"/>
    <sheet name="Line plan" sheetId="12" r:id="rId6"/>
    <sheet name="Riser" sheetId="13" r:id="rId7"/>
  </sheets>
  <calcPr calcId="191029"/>
</workbook>
</file>

<file path=xl/calcChain.xml><?xml version="1.0" encoding="utf-8"?>
<calcChain xmlns="http://schemas.openxmlformats.org/spreadsheetml/2006/main">
  <c r="R28" i="9" l="1"/>
  <c r="X35" i="9"/>
  <c r="X34" i="9"/>
  <c r="X33" i="9"/>
  <c r="X32" i="9"/>
  <c r="X31" i="9"/>
  <c r="X30" i="9"/>
  <c r="X29" i="9"/>
  <c r="X28" i="9"/>
  <c r="X35" i="8"/>
  <c r="X34" i="8"/>
  <c r="X33" i="8"/>
  <c r="X32" i="8"/>
  <c r="X31" i="8"/>
  <c r="X30" i="8"/>
  <c r="X29" i="8"/>
  <c r="X28" i="8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V77" i="11"/>
  <c r="M54" i="8" l="1"/>
  <c r="N54" i="9"/>
  <c r="M54" i="9"/>
  <c r="N53" i="9"/>
  <c r="M53" i="9"/>
  <c r="N54" i="8"/>
  <c r="N53" i="8"/>
  <c r="M53" i="8"/>
  <c r="N54" i="7"/>
  <c r="M54" i="7"/>
  <c r="N53" i="7"/>
  <c r="M53" i="7"/>
  <c r="N54" i="11"/>
  <c r="M54" i="11"/>
  <c r="N53" i="11"/>
  <c r="M53" i="11"/>
  <c r="M54" i="10"/>
  <c r="M53" i="10"/>
  <c r="AG62" i="11"/>
  <c r="M80" i="10"/>
  <c r="K80" i="10"/>
  <c r="O80" i="10" s="1"/>
  <c r="U35" i="10" s="1"/>
  <c r="U20" i="10" s="1"/>
  <c r="S79" i="10"/>
  <c r="O79" i="10"/>
  <c r="U34" i="10" s="1"/>
  <c r="U21" i="10" s="1"/>
  <c r="M79" i="10"/>
  <c r="C79" i="10"/>
  <c r="V78" i="10"/>
  <c r="X78" i="10" s="1"/>
  <c r="O44" i="10" s="1"/>
  <c r="O11" i="10" s="1"/>
  <c r="M78" i="10"/>
  <c r="K78" i="10"/>
  <c r="O78" i="10" s="1"/>
  <c r="U33" i="10" s="1"/>
  <c r="U22" i="10" s="1"/>
  <c r="E78" i="10"/>
  <c r="G78" i="10" s="1"/>
  <c r="C44" i="10" s="1"/>
  <c r="C11" i="10" s="1"/>
  <c r="X77" i="10"/>
  <c r="V77" i="10"/>
  <c r="O77" i="10"/>
  <c r="M77" i="10"/>
  <c r="G77" i="10"/>
  <c r="C43" i="10" s="1"/>
  <c r="X76" i="10"/>
  <c r="O42" i="10" s="1"/>
  <c r="V76" i="10"/>
  <c r="T76" i="10"/>
  <c r="M76" i="10"/>
  <c r="K76" i="10"/>
  <c r="O76" i="10" s="1"/>
  <c r="U31" i="10" s="1"/>
  <c r="U24" i="10" s="1"/>
  <c r="E76" i="10"/>
  <c r="D76" i="10"/>
  <c r="G76" i="10" s="1"/>
  <c r="C42" i="10" s="1"/>
  <c r="C13" i="10" s="1"/>
  <c r="V75" i="10"/>
  <c r="T75" i="10"/>
  <c r="S75" i="10"/>
  <c r="X75" i="10" s="1"/>
  <c r="O41" i="10" s="1"/>
  <c r="O14" i="10" s="1"/>
  <c r="O75" i="10"/>
  <c r="M75" i="10"/>
  <c r="G75" i="10"/>
  <c r="C41" i="10" s="1"/>
  <c r="C14" i="10" s="1"/>
  <c r="E75" i="10"/>
  <c r="D75" i="10"/>
  <c r="C75" i="10"/>
  <c r="X74" i="10"/>
  <c r="O40" i="10" s="1"/>
  <c r="V74" i="10"/>
  <c r="M74" i="10"/>
  <c r="K74" i="10"/>
  <c r="O74" i="10" s="1"/>
  <c r="U29" i="10" s="1"/>
  <c r="U26" i="10" s="1"/>
  <c r="G74" i="10"/>
  <c r="E74" i="10"/>
  <c r="AE73" i="10"/>
  <c r="AD73" i="10"/>
  <c r="AC73" i="10"/>
  <c r="AB73" i="10"/>
  <c r="AG73" i="10" s="1"/>
  <c r="AA39" i="10" s="1"/>
  <c r="AA16" i="10" s="1"/>
  <c r="X73" i="10"/>
  <c r="O39" i="10" s="1"/>
  <c r="O16" i="10" s="1"/>
  <c r="V73" i="10"/>
  <c r="T73" i="10"/>
  <c r="S73" i="10"/>
  <c r="O73" i="10"/>
  <c r="U28" i="10" s="1"/>
  <c r="M73" i="10"/>
  <c r="E73" i="10"/>
  <c r="D73" i="10"/>
  <c r="C73" i="10"/>
  <c r="G73" i="10" s="1"/>
  <c r="C39" i="10" s="1"/>
  <c r="C16" i="10" s="1"/>
  <c r="AE72" i="10"/>
  <c r="AD72" i="10"/>
  <c r="V72" i="10"/>
  <c r="T72" i="10"/>
  <c r="X72" i="10" s="1"/>
  <c r="O38" i="10" s="1"/>
  <c r="O17" i="10" s="1"/>
  <c r="E72" i="10"/>
  <c r="AE71" i="10"/>
  <c r="AD71" i="10"/>
  <c r="AC71" i="10"/>
  <c r="AC72" i="10" s="1"/>
  <c r="AB71" i="10"/>
  <c r="AG71" i="10" s="1"/>
  <c r="AA37" i="10" s="1"/>
  <c r="AA18" i="10" s="1"/>
  <c r="X71" i="10"/>
  <c r="O37" i="10" s="1"/>
  <c r="O18" i="10" s="1"/>
  <c r="V71" i="10"/>
  <c r="T71" i="10"/>
  <c r="S71" i="10"/>
  <c r="E71" i="10"/>
  <c r="D71" i="10"/>
  <c r="D72" i="10" s="1"/>
  <c r="G72" i="10" s="1"/>
  <c r="C38" i="10" s="1"/>
  <c r="C17" i="10" s="1"/>
  <c r="C71" i="10"/>
  <c r="G71" i="10" s="1"/>
  <c r="C37" i="10" s="1"/>
  <c r="AG70" i="10"/>
  <c r="AD70" i="10"/>
  <c r="X70" i="10"/>
  <c r="G70" i="10"/>
  <c r="C36" i="10" s="1"/>
  <c r="AE69" i="10"/>
  <c r="AD69" i="10"/>
  <c r="AC69" i="10"/>
  <c r="AB69" i="10"/>
  <c r="AG69" i="10" s="1"/>
  <c r="AA35" i="10" s="1"/>
  <c r="AA20" i="10" s="1"/>
  <c r="S69" i="10"/>
  <c r="M69" i="10"/>
  <c r="L69" i="10"/>
  <c r="K69" i="10"/>
  <c r="O69" i="10" s="1"/>
  <c r="I35" i="10" s="1"/>
  <c r="I20" i="10" s="1"/>
  <c r="G69" i="10"/>
  <c r="C35" i="10" s="1"/>
  <c r="C20" i="10" s="1"/>
  <c r="E69" i="10"/>
  <c r="D69" i="10"/>
  <c r="AE68" i="10"/>
  <c r="AD68" i="10"/>
  <c r="X68" i="10"/>
  <c r="O34" i="10" s="1"/>
  <c r="O21" i="10" s="1"/>
  <c r="V68" i="10"/>
  <c r="V69" i="10" s="1"/>
  <c r="L68" i="10"/>
  <c r="K68" i="10"/>
  <c r="O68" i="10" s="1"/>
  <c r="I34" i="10" s="1"/>
  <c r="I21" i="10" s="1"/>
  <c r="G68" i="10"/>
  <c r="C34" i="10" s="1"/>
  <c r="E68" i="10"/>
  <c r="AG67" i="10"/>
  <c r="AE67" i="10"/>
  <c r="AD67" i="10"/>
  <c r="AC67" i="10"/>
  <c r="AC68" i="10" s="1"/>
  <c r="AB67" i="10"/>
  <c r="V67" i="10"/>
  <c r="S67" i="10"/>
  <c r="X67" i="10" s="1"/>
  <c r="O33" i="10" s="1"/>
  <c r="O22" i="10" s="1"/>
  <c r="O67" i="10"/>
  <c r="I33" i="10" s="1"/>
  <c r="I22" i="10" s="1"/>
  <c r="M67" i="10"/>
  <c r="L67" i="10"/>
  <c r="K67" i="10"/>
  <c r="E67" i="10"/>
  <c r="D67" i="10"/>
  <c r="G67" i="10" s="1"/>
  <c r="C33" i="10" s="1"/>
  <c r="C22" i="10" s="1"/>
  <c r="AD66" i="10"/>
  <c r="AG66" i="10" s="1"/>
  <c r="AA32" i="10" s="1"/>
  <c r="AA23" i="10" s="1"/>
  <c r="X66" i="10"/>
  <c r="O32" i="10" s="1"/>
  <c r="Q32" i="10" s="1"/>
  <c r="M66" i="10"/>
  <c r="M68" i="10" s="1"/>
  <c r="L66" i="10"/>
  <c r="K66" i="10"/>
  <c r="O66" i="10" s="1"/>
  <c r="I32" i="10" s="1"/>
  <c r="G66" i="10"/>
  <c r="AE65" i="10"/>
  <c r="AD65" i="10"/>
  <c r="AC65" i="10"/>
  <c r="AB65" i="10"/>
  <c r="AG65" i="10" s="1"/>
  <c r="AA31" i="10" s="1"/>
  <c r="AA24" i="10" s="1"/>
  <c r="V65" i="10"/>
  <c r="S65" i="10"/>
  <c r="X65" i="10" s="1"/>
  <c r="O31" i="10" s="1"/>
  <c r="O24" i="10" s="1"/>
  <c r="M65" i="10"/>
  <c r="L65" i="10"/>
  <c r="O65" i="10" s="1"/>
  <c r="I31" i="10" s="1"/>
  <c r="I24" i="10" s="1"/>
  <c r="K65" i="10"/>
  <c r="E65" i="10"/>
  <c r="G65" i="10" s="1"/>
  <c r="C31" i="10" s="1"/>
  <c r="C24" i="10" s="1"/>
  <c r="D65" i="10"/>
  <c r="AE64" i="10"/>
  <c r="AD64" i="10"/>
  <c r="AG64" i="10" s="1"/>
  <c r="AA30" i="10" s="1"/>
  <c r="AA25" i="10" s="1"/>
  <c r="AC64" i="10"/>
  <c r="V64" i="10"/>
  <c r="X64" i="10" s="1"/>
  <c r="O30" i="10" s="1"/>
  <c r="O25" i="10" s="1"/>
  <c r="L64" i="10"/>
  <c r="K64" i="10"/>
  <c r="G64" i="10"/>
  <c r="C30" i="10" s="1"/>
  <c r="C25" i="10" s="1"/>
  <c r="E64" i="10"/>
  <c r="AE63" i="10"/>
  <c r="AD63" i="10"/>
  <c r="AC63" i="10"/>
  <c r="AB63" i="10"/>
  <c r="AG63" i="10" s="1"/>
  <c r="AA29" i="10" s="1"/>
  <c r="AA26" i="10" s="1"/>
  <c r="V63" i="10"/>
  <c r="S63" i="10"/>
  <c r="X63" i="10" s="1"/>
  <c r="O29" i="10" s="1"/>
  <c r="O26" i="10" s="1"/>
  <c r="L63" i="10"/>
  <c r="K63" i="10"/>
  <c r="O63" i="10" s="1"/>
  <c r="I29" i="10" s="1"/>
  <c r="I26" i="10" s="1"/>
  <c r="E63" i="10"/>
  <c r="D63" i="10"/>
  <c r="G63" i="10" s="1"/>
  <c r="C29" i="10" s="1"/>
  <c r="AG62" i="10"/>
  <c r="X62" i="10"/>
  <c r="M62" i="10"/>
  <c r="M63" i="10" s="1"/>
  <c r="L62" i="10"/>
  <c r="K62" i="10"/>
  <c r="O62" i="10" s="1"/>
  <c r="I28" i="10" s="1"/>
  <c r="I27" i="10" s="1"/>
  <c r="G62" i="10"/>
  <c r="F55" i="10"/>
  <c r="E55" i="10"/>
  <c r="B55" i="10"/>
  <c r="N54" i="10"/>
  <c r="B54" i="10"/>
  <c r="F54" i="10" s="1"/>
  <c r="N53" i="10"/>
  <c r="E53" i="10"/>
  <c r="B53" i="10"/>
  <c r="F53" i="10" s="1"/>
  <c r="R45" i="10"/>
  <c r="F45" i="10"/>
  <c r="R44" i="10"/>
  <c r="Q44" i="10"/>
  <c r="F44" i="10"/>
  <c r="E44" i="10"/>
  <c r="R43" i="10"/>
  <c r="O43" i="10"/>
  <c r="Q43" i="10" s="1"/>
  <c r="F43" i="10"/>
  <c r="E43" i="10"/>
  <c r="R42" i="10"/>
  <c r="F42" i="10"/>
  <c r="R41" i="10"/>
  <c r="Q41" i="10"/>
  <c r="F41" i="10"/>
  <c r="E41" i="10"/>
  <c r="R40" i="10"/>
  <c r="F40" i="10"/>
  <c r="E40" i="10"/>
  <c r="C40" i="10"/>
  <c r="C15" i="10" s="1"/>
  <c r="AD39" i="10"/>
  <c r="AC39" i="10"/>
  <c r="R39" i="10"/>
  <c r="Q39" i="10"/>
  <c r="F39" i="10"/>
  <c r="E39" i="10"/>
  <c r="AD38" i="10"/>
  <c r="AC38" i="10"/>
  <c r="R38" i="10"/>
  <c r="F38" i="10"/>
  <c r="E38" i="10"/>
  <c r="AD37" i="10"/>
  <c r="AC37" i="10"/>
  <c r="R37" i="10"/>
  <c r="Q37" i="10"/>
  <c r="F37" i="10"/>
  <c r="E37" i="10"/>
  <c r="AD36" i="10"/>
  <c r="AC36" i="10"/>
  <c r="AA36" i="10"/>
  <c r="R36" i="10"/>
  <c r="Q36" i="10"/>
  <c r="O36" i="10"/>
  <c r="F36" i="10"/>
  <c r="AD35" i="10"/>
  <c r="AC35" i="10"/>
  <c r="X35" i="10"/>
  <c r="W35" i="10"/>
  <c r="R35" i="10"/>
  <c r="L35" i="10"/>
  <c r="F35" i="10"/>
  <c r="E35" i="10"/>
  <c r="AD34" i="10"/>
  <c r="AC34" i="10"/>
  <c r="X34" i="10"/>
  <c r="W34" i="10"/>
  <c r="R34" i="10"/>
  <c r="Q34" i="10"/>
  <c r="L34" i="10"/>
  <c r="K34" i="10"/>
  <c r="F34" i="10"/>
  <c r="AD33" i="10"/>
  <c r="AC33" i="10"/>
  <c r="AA33" i="10"/>
  <c r="AA22" i="10" s="1"/>
  <c r="X33" i="10"/>
  <c r="W33" i="10"/>
  <c r="R33" i="10"/>
  <c r="Q33" i="10"/>
  <c r="L33" i="10"/>
  <c r="K33" i="10"/>
  <c r="F33" i="10"/>
  <c r="AD32" i="10"/>
  <c r="AC32" i="10"/>
  <c r="X32" i="10"/>
  <c r="W32" i="10"/>
  <c r="U32" i="10"/>
  <c r="U23" i="10" s="1"/>
  <c r="R32" i="10"/>
  <c r="L32" i="10"/>
  <c r="K32" i="10"/>
  <c r="F32" i="10"/>
  <c r="E32" i="10"/>
  <c r="C32" i="10"/>
  <c r="C23" i="10" s="1"/>
  <c r="AD31" i="10"/>
  <c r="AC31" i="10"/>
  <c r="X31" i="10"/>
  <c r="W31" i="10"/>
  <c r="R31" i="10"/>
  <c r="Q31" i="10"/>
  <c r="L31" i="10"/>
  <c r="K31" i="10"/>
  <c r="F31" i="10"/>
  <c r="AD30" i="10"/>
  <c r="AC30" i="10"/>
  <c r="X30" i="10"/>
  <c r="U30" i="10"/>
  <c r="U25" i="10" s="1"/>
  <c r="R30" i="10"/>
  <c r="Q30" i="10"/>
  <c r="L30" i="10"/>
  <c r="F30" i="10"/>
  <c r="AD29" i="10"/>
  <c r="AC29" i="10"/>
  <c r="X29" i="10"/>
  <c r="W29" i="10"/>
  <c r="R29" i="10"/>
  <c r="Q29" i="10"/>
  <c r="L29" i="10"/>
  <c r="K29" i="10"/>
  <c r="F29" i="10"/>
  <c r="E29" i="10"/>
  <c r="AD28" i="10"/>
  <c r="AC28" i="10"/>
  <c r="AA28" i="10"/>
  <c r="AA27" i="10" s="1"/>
  <c r="X28" i="10"/>
  <c r="R28" i="10"/>
  <c r="Q28" i="10"/>
  <c r="O28" i="10"/>
  <c r="L28" i="10"/>
  <c r="F28" i="10"/>
  <c r="C28" i="10"/>
  <c r="C27" i="10" s="1"/>
  <c r="AC27" i="10"/>
  <c r="W27" i="10"/>
  <c r="Q27" i="10"/>
  <c r="K27" i="10"/>
  <c r="E27" i="10"/>
  <c r="AC26" i="10"/>
  <c r="W26" i="10"/>
  <c r="Q26" i="10"/>
  <c r="K26" i="10"/>
  <c r="E26" i="10"/>
  <c r="AC25" i="10"/>
  <c r="W25" i="10"/>
  <c r="Q25" i="10"/>
  <c r="K25" i="10"/>
  <c r="E25" i="10"/>
  <c r="AC24" i="10"/>
  <c r="W24" i="10"/>
  <c r="Q24" i="10"/>
  <c r="K24" i="10"/>
  <c r="E24" i="10"/>
  <c r="AC23" i="10"/>
  <c r="W23" i="10"/>
  <c r="Q23" i="10"/>
  <c r="K23" i="10"/>
  <c r="E23" i="10"/>
  <c r="AC22" i="10"/>
  <c r="W22" i="10"/>
  <c r="Q22" i="10"/>
  <c r="K22" i="10"/>
  <c r="E22" i="10"/>
  <c r="AC21" i="10"/>
  <c r="W21" i="10"/>
  <c r="Q21" i="10"/>
  <c r="K21" i="10"/>
  <c r="E21" i="10"/>
  <c r="AC20" i="10"/>
  <c r="W20" i="10"/>
  <c r="Q20" i="10"/>
  <c r="K20" i="10"/>
  <c r="E20" i="10"/>
  <c r="AC19" i="10"/>
  <c r="AA19" i="10"/>
  <c r="Q19" i="10"/>
  <c r="O19" i="10"/>
  <c r="E19" i="10"/>
  <c r="AC18" i="10"/>
  <c r="Q18" i="10"/>
  <c r="E18" i="10"/>
  <c r="AC17" i="10"/>
  <c r="Q17" i="10"/>
  <c r="E17" i="10"/>
  <c r="AC16" i="10"/>
  <c r="Q16" i="10"/>
  <c r="E16" i="10"/>
  <c r="Q15" i="10"/>
  <c r="E15" i="10"/>
  <c r="Q14" i="10"/>
  <c r="E14" i="10"/>
  <c r="Q13" i="10"/>
  <c r="E13" i="10"/>
  <c r="Q12" i="10"/>
  <c r="E12" i="10"/>
  <c r="Q11" i="10"/>
  <c r="E11" i="10"/>
  <c r="Q10" i="10"/>
  <c r="E10" i="10"/>
  <c r="M80" i="11"/>
  <c r="K80" i="11"/>
  <c r="S79" i="11"/>
  <c r="M79" i="11"/>
  <c r="O79" i="11" s="1"/>
  <c r="U34" i="11" s="1"/>
  <c r="U21" i="11" s="1"/>
  <c r="C79" i="11"/>
  <c r="M78" i="11"/>
  <c r="K78" i="11"/>
  <c r="O78" i="11" s="1"/>
  <c r="U33" i="11" s="1"/>
  <c r="U22" i="11" s="1"/>
  <c r="E78" i="11"/>
  <c r="G78" i="11" s="1"/>
  <c r="C44" i="11" s="1"/>
  <c r="E44" i="11" s="1"/>
  <c r="X77" i="11"/>
  <c r="V78" i="11"/>
  <c r="M77" i="11"/>
  <c r="O77" i="11" s="1"/>
  <c r="U32" i="11" s="1"/>
  <c r="U23" i="11" s="1"/>
  <c r="G77" i="11"/>
  <c r="C43" i="11" s="1"/>
  <c r="C12" i="11" s="1"/>
  <c r="V76" i="11"/>
  <c r="T76" i="11"/>
  <c r="M76" i="11"/>
  <c r="K76" i="11"/>
  <c r="V75" i="11"/>
  <c r="T75" i="11"/>
  <c r="S75" i="11"/>
  <c r="M75" i="11"/>
  <c r="O75" i="11" s="1"/>
  <c r="U30" i="11" s="1"/>
  <c r="U25" i="11" s="1"/>
  <c r="D75" i="11"/>
  <c r="D76" i="11" s="1"/>
  <c r="C75" i="11"/>
  <c r="V74" i="11"/>
  <c r="X74" i="11" s="1"/>
  <c r="O40" i="11" s="1"/>
  <c r="O15" i="11" s="1"/>
  <c r="M74" i="11"/>
  <c r="K74" i="11"/>
  <c r="E74" i="11"/>
  <c r="E75" i="11" s="1"/>
  <c r="E76" i="11" s="1"/>
  <c r="AE73" i="11"/>
  <c r="AD73" i="11"/>
  <c r="AB73" i="11"/>
  <c r="V73" i="11"/>
  <c r="T73" i="11"/>
  <c r="S73" i="11"/>
  <c r="M73" i="11"/>
  <c r="O73" i="11" s="1"/>
  <c r="U28" i="11" s="1"/>
  <c r="U27" i="11" s="1"/>
  <c r="E73" i="11"/>
  <c r="C73" i="11"/>
  <c r="AE72" i="11"/>
  <c r="AD72" i="11"/>
  <c r="V72" i="11"/>
  <c r="T72" i="11"/>
  <c r="E72" i="11"/>
  <c r="AE71" i="11"/>
  <c r="AD71" i="11"/>
  <c r="AC71" i="11"/>
  <c r="AB71" i="11"/>
  <c r="V71" i="11"/>
  <c r="T71" i="11"/>
  <c r="S71" i="11"/>
  <c r="E71" i="11"/>
  <c r="D71" i="11"/>
  <c r="D72" i="11" s="1"/>
  <c r="C71" i="11"/>
  <c r="AD70" i="11"/>
  <c r="AG70" i="11" s="1"/>
  <c r="AA36" i="11" s="1"/>
  <c r="AC36" i="11" s="1"/>
  <c r="X70" i="11"/>
  <c r="O36" i="11" s="1"/>
  <c r="O19" i="11" s="1"/>
  <c r="G70" i="11"/>
  <c r="C36" i="11" s="1"/>
  <c r="E36" i="11" s="1"/>
  <c r="AE69" i="11"/>
  <c r="AD69" i="11"/>
  <c r="AB69" i="11"/>
  <c r="S69" i="11"/>
  <c r="L69" i="11"/>
  <c r="K69" i="11"/>
  <c r="E69" i="11"/>
  <c r="D69" i="11"/>
  <c r="G69" i="11" s="1"/>
  <c r="C35" i="11" s="1"/>
  <c r="C20" i="11" s="1"/>
  <c r="AE68" i="11"/>
  <c r="AD68" i="11"/>
  <c r="L68" i="11"/>
  <c r="K68" i="11"/>
  <c r="E68" i="11"/>
  <c r="G68" i="11" s="1"/>
  <c r="C34" i="11" s="1"/>
  <c r="C21" i="11" s="1"/>
  <c r="AE67" i="11"/>
  <c r="AD67" i="11"/>
  <c r="AC67" i="11"/>
  <c r="AC69" i="11" s="1"/>
  <c r="AB67" i="11"/>
  <c r="V67" i="11"/>
  <c r="V68" i="11" s="1"/>
  <c r="V69" i="11" s="1"/>
  <c r="S67" i="11"/>
  <c r="L67" i="11"/>
  <c r="K67" i="11"/>
  <c r="E67" i="11"/>
  <c r="D67" i="11"/>
  <c r="AD66" i="11"/>
  <c r="AG66" i="11" s="1"/>
  <c r="AA32" i="11" s="1"/>
  <c r="AA23" i="11" s="1"/>
  <c r="X66" i="11"/>
  <c r="O32" i="11" s="1"/>
  <c r="M66" i="11"/>
  <c r="M68" i="11" s="1"/>
  <c r="L66" i="11"/>
  <c r="K66" i="11"/>
  <c r="G66" i="11"/>
  <c r="C32" i="11" s="1"/>
  <c r="AE65" i="11"/>
  <c r="AD65" i="11"/>
  <c r="AC65" i="11"/>
  <c r="AB65" i="11"/>
  <c r="V65" i="11"/>
  <c r="S65" i="11"/>
  <c r="L65" i="11"/>
  <c r="K65" i="11"/>
  <c r="E65" i="11"/>
  <c r="D65" i="11"/>
  <c r="AE64" i="11"/>
  <c r="AD64" i="11"/>
  <c r="AC64" i="11"/>
  <c r="V64" i="11"/>
  <c r="X64" i="11" s="1"/>
  <c r="O30" i="11" s="1"/>
  <c r="O25" i="11" s="1"/>
  <c r="L64" i="11"/>
  <c r="K64" i="11"/>
  <c r="E64" i="11"/>
  <c r="G64" i="11" s="1"/>
  <c r="C30" i="11" s="1"/>
  <c r="C25" i="11" s="1"/>
  <c r="AE63" i="11"/>
  <c r="AD63" i="11"/>
  <c r="AC63" i="11"/>
  <c r="AB63" i="11"/>
  <c r="V63" i="11"/>
  <c r="S63" i="11"/>
  <c r="L63" i="11"/>
  <c r="K63" i="11"/>
  <c r="E63" i="11"/>
  <c r="D63" i="11"/>
  <c r="G63" i="11" s="1"/>
  <c r="C29" i="11" s="1"/>
  <c r="X62" i="11"/>
  <c r="M62" i="11"/>
  <c r="M63" i="11" s="1"/>
  <c r="L62" i="11"/>
  <c r="K62" i="11"/>
  <c r="G62" i="11"/>
  <c r="C28" i="11" s="1"/>
  <c r="C27" i="11" s="1"/>
  <c r="B55" i="11"/>
  <c r="F55" i="11" s="1"/>
  <c r="B54" i="11"/>
  <c r="F54" i="11" s="1"/>
  <c r="B53" i="11"/>
  <c r="E53" i="11" s="1"/>
  <c r="R45" i="11"/>
  <c r="F45" i="11"/>
  <c r="R44" i="11"/>
  <c r="F44" i="11"/>
  <c r="R43" i="11"/>
  <c r="O43" i="11"/>
  <c r="O12" i="11" s="1"/>
  <c r="F43" i="11"/>
  <c r="R42" i="11"/>
  <c r="Q42" i="11"/>
  <c r="F42" i="11"/>
  <c r="R41" i="11"/>
  <c r="Q41" i="11"/>
  <c r="F41" i="11"/>
  <c r="R40" i="11"/>
  <c r="Q40" i="11"/>
  <c r="F40" i="11"/>
  <c r="AD39" i="11"/>
  <c r="R39" i="11"/>
  <c r="Q39" i="11"/>
  <c r="F39" i="11"/>
  <c r="AD38" i="11"/>
  <c r="R38" i="11"/>
  <c r="Q38" i="11"/>
  <c r="F38" i="11"/>
  <c r="E38" i="11"/>
  <c r="AD37" i="11"/>
  <c r="R37" i="11"/>
  <c r="Q37" i="11"/>
  <c r="F37" i="11"/>
  <c r="AD36" i="11"/>
  <c r="R36" i="11"/>
  <c r="Q36" i="11"/>
  <c r="F36" i="11"/>
  <c r="AD35" i="11"/>
  <c r="X35" i="11"/>
  <c r="W35" i="11"/>
  <c r="R35" i="11"/>
  <c r="Q35" i="11"/>
  <c r="L35" i="11"/>
  <c r="F35" i="11"/>
  <c r="AD34" i="11"/>
  <c r="X34" i="11"/>
  <c r="W34" i="11"/>
  <c r="R34" i="11"/>
  <c r="Q34" i="11"/>
  <c r="L34" i="11"/>
  <c r="F34" i="11"/>
  <c r="E34" i="11"/>
  <c r="AD33" i="11"/>
  <c r="X33" i="11"/>
  <c r="W33" i="11"/>
  <c r="R33" i="11"/>
  <c r="Q33" i="11"/>
  <c r="L33" i="11"/>
  <c r="K33" i="11"/>
  <c r="F33" i="11"/>
  <c r="AD32" i="11"/>
  <c r="X32" i="11"/>
  <c r="W32" i="11"/>
  <c r="R32" i="11"/>
  <c r="Q32" i="11"/>
  <c r="L32" i="11"/>
  <c r="F32" i="11"/>
  <c r="AD31" i="11"/>
  <c r="X31" i="11"/>
  <c r="W31" i="11"/>
  <c r="R31" i="11"/>
  <c r="Q31" i="11"/>
  <c r="L31" i="11"/>
  <c r="F31" i="11"/>
  <c r="AD30" i="11"/>
  <c r="AC30" i="11"/>
  <c r="X30" i="11"/>
  <c r="W30" i="11"/>
  <c r="R30" i="11"/>
  <c r="Q30" i="11"/>
  <c r="L30" i="11"/>
  <c r="F30" i="11"/>
  <c r="AD29" i="11"/>
  <c r="AC29" i="11"/>
  <c r="X29" i="11"/>
  <c r="W29" i="11"/>
  <c r="R29" i="11"/>
  <c r="Q29" i="11"/>
  <c r="L29" i="11"/>
  <c r="F29" i="11"/>
  <c r="E29" i="11"/>
  <c r="AD28" i="11"/>
  <c r="AC28" i="11"/>
  <c r="AA28" i="11"/>
  <c r="AA27" i="11" s="1"/>
  <c r="X28" i="11"/>
  <c r="W28" i="11"/>
  <c r="R28" i="11"/>
  <c r="Q28" i="11"/>
  <c r="O28" i="11"/>
  <c r="O27" i="11" s="1"/>
  <c r="L28" i="11"/>
  <c r="F28" i="11"/>
  <c r="AC27" i="11"/>
  <c r="W27" i="11"/>
  <c r="Q27" i="11"/>
  <c r="K27" i="11"/>
  <c r="E27" i="11"/>
  <c r="AC26" i="11"/>
  <c r="W26" i="11"/>
  <c r="Q26" i="11"/>
  <c r="K26" i="11"/>
  <c r="E26" i="11"/>
  <c r="AC25" i="11"/>
  <c r="W25" i="11"/>
  <c r="Q25" i="11"/>
  <c r="K25" i="11"/>
  <c r="E25" i="11"/>
  <c r="AC24" i="11"/>
  <c r="W24" i="11"/>
  <c r="Q24" i="11"/>
  <c r="K24" i="11"/>
  <c r="E24" i="11"/>
  <c r="AC23" i="11"/>
  <c r="W23" i="11"/>
  <c r="Q23" i="11"/>
  <c r="K23" i="11"/>
  <c r="E23" i="11"/>
  <c r="AC22" i="11"/>
  <c r="W22" i="11"/>
  <c r="Q22" i="11"/>
  <c r="K22" i="11"/>
  <c r="E22" i="11"/>
  <c r="AC21" i="11"/>
  <c r="W21" i="11"/>
  <c r="Q21" i="11"/>
  <c r="K21" i="11"/>
  <c r="E21" i="11"/>
  <c r="AC20" i="11"/>
  <c r="W20" i="11"/>
  <c r="Q20" i="11"/>
  <c r="K20" i="11"/>
  <c r="E20" i="11"/>
  <c r="AC19" i="11"/>
  <c r="Q19" i="11"/>
  <c r="E19" i="11"/>
  <c r="AC18" i="11"/>
  <c r="Q18" i="11"/>
  <c r="E18" i="11"/>
  <c r="AC17" i="11"/>
  <c r="Q17" i="11"/>
  <c r="E17" i="11"/>
  <c r="AC16" i="11"/>
  <c r="Q16" i="11"/>
  <c r="E16" i="11"/>
  <c r="Q15" i="11"/>
  <c r="E15" i="11"/>
  <c r="Q14" i="11"/>
  <c r="E14" i="11"/>
  <c r="Q13" i="11"/>
  <c r="E13" i="11"/>
  <c r="Q12" i="11"/>
  <c r="E12" i="11"/>
  <c r="Q11" i="11"/>
  <c r="E11" i="11"/>
  <c r="Q10" i="11"/>
  <c r="E10" i="11"/>
  <c r="X73" i="11" l="1"/>
  <c r="O39" i="11" s="1"/>
  <c r="O16" i="11" s="1"/>
  <c r="G67" i="11"/>
  <c r="C33" i="11" s="1"/>
  <c r="E33" i="11" s="1"/>
  <c r="X65" i="11"/>
  <c r="O31" i="11" s="1"/>
  <c r="O24" i="11" s="1"/>
  <c r="X67" i="11"/>
  <c r="O33" i="11" s="1"/>
  <c r="O22" i="11" s="1"/>
  <c r="O76" i="11"/>
  <c r="U31" i="11" s="1"/>
  <c r="U24" i="11" s="1"/>
  <c r="X63" i="11"/>
  <c r="O29" i="11" s="1"/>
  <c r="O26" i="11" s="1"/>
  <c r="X76" i="11"/>
  <c r="O42" i="11" s="1"/>
  <c r="O13" i="11" s="1"/>
  <c r="F53" i="11"/>
  <c r="AG64" i="11"/>
  <c r="AA30" i="11" s="1"/>
  <c r="AA25" i="11" s="1"/>
  <c r="M67" i="11"/>
  <c r="O67" i="11" s="1"/>
  <c r="I33" i="11" s="1"/>
  <c r="I22" i="11" s="1"/>
  <c r="G76" i="11"/>
  <c r="C42" i="11" s="1"/>
  <c r="C13" i="11" s="1"/>
  <c r="AG65" i="11"/>
  <c r="AA31" i="11" s="1"/>
  <c r="AA24" i="11" s="1"/>
  <c r="G74" i="11"/>
  <c r="C40" i="11" s="1"/>
  <c r="E40" i="11" s="1"/>
  <c r="X71" i="11"/>
  <c r="O37" i="11" s="1"/>
  <c r="O18" i="11" s="1"/>
  <c r="X72" i="11"/>
  <c r="O38" i="11" s="1"/>
  <c r="O17" i="11" s="1"/>
  <c r="O74" i="11"/>
  <c r="U29" i="11" s="1"/>
  <c r="U26" i="11" s="1"/>
  <c r="E55" i="11"/>
  <c r="X75" i="11"/>
  <c r="O41" i="11" s="1"/>
  <c r="O14" i="11" s="1"/>
  <c r="G65" i="11"/>
  <c r="C31" i="11" s="1"/>
  <c r="C24" i="11" s="1"/>
  <c r="AG67" i="11"/>
  <c r="AA33" i="11" s="1"/>
  <c r="AA22" i="11" s="1"/>
  <c r="AC68" i="11"/>
  <c r="AG68" i="11" s="1"/>
  <c r="AA34" i="11" s="1"/>
  <c r="AA21" i="11" s="1"/>
  <c r="G71" i="11"/>
  <c r="C37" i="11" s="1"/>
  <c r="C18" i="11" s="1"/>
  <c r="AG71" i="11"/>
  <c r="AA37" i="11" s="1"/>
  <c r="AA18" i="11" s="1"/>
  <c r="G72" i="11"/>
  <c r="C38" i="11" s="1"/>
  <c r="C17" i="11" s="1"/>
  <c r="O80" i="11"/>
  <c r="U35" i="11" s="1"/>
  <c r="U20" i="11" s="1"/>
  <c r="AG63" i="11"/>
  <c r="AA29" i="11" s="1"/>
  <c r="AA26" i="11" s="1"/>
  <c r="O66" i="11"/>
  <c r="I32" i="11" s="1"/>
  <c r="K32" i="11" s="1"/>
  <c r="E34" i="10"/>
  <c r="C21" i="10"/>
  <c r="O15" i="10"/>
  <c r="Q40" i="10"/>
  <c r="Q42" i="10"/>
  <c r="O13" i="10"/>
  <c r="E36" i="10"/>
  <c r="C19" i="10"/>
  <c r="U27" i="10"/>
  <c r="W28" i="10"/>
  <c r="E30" i="10"/>
  <c r="E28" i="10"/>
  <c r="E33" i="10"/>
  <c r="K35" i="10"/>
  <c r="K28" i="10"/>
  <c r="E31" i="10"/>
  <c r="Q38" i="10"/>
  <c r="O12" i="10"/>
  <c r="W30" i="10"/>
  <c r="E42" i="10"/>
  <c r="AC31" i="11"/>
  <c r="AC32" i="11"/>
  <c r="AC33" i="11"/>
  <c r="AC34" i="11"/>
  <c r="AA19" i="11"/>
  <c r="AC37" i="11"/>
  <c r="AI13" i="10"/>
  <c r="AI28" i="10"/>
  <c r="AI36" i="10"/>
  <c r="E30" i="11"/>
  <c r="E31" i="11"/>
  <c r="C22" i="11"/>
  <c r="E37" i="11"/>
  <c r="C23" i="11"/>
  <c r="E32" i="11"/>
  <c r="E43" i="11"/>
  <c r="AI13" i="11"/>
  <c r="E28" i="11"/>
  <c r="E35" i="11"/>
  <c r="E42" i="11"/>
  <c r="Q43" i="11"/>
  <c r="O27" i="10"/>
  <c r="AI24" i="10" s="1"/>
  <c r="G79" i="10"/>
  <c r="C45" i="10" s="1"/>
  <c r="AI32" i="10"/>
  <c r="O64" i="10"/>
  <c r="I30" i="10" s="1"/>
  <c r="AG72" i="10"/>
  <c r="AA38" i="10" s="1"/>
  <c r="AA17" i="10" s="1"/>
  <c r="I23" i="10"/>
  <c r="AG32" i="10"/>
  <c r="AG68" i="10"/>
  <c r="AA34" i="10" s="1"/>
  <c r="AA21" i="10" s="1"/>
  <c r="X69" i="10"/>
  <c r="O35" i="10" s="1"/>
  <c r="AG36" i="10"/>
  <c r="C18" i="10"/>
  <c r="AG13" i="10" s="1"/>
  <c r="C12" i="10"/>
  <c r="C26" i="10"/>
  <c r="O23" i="10"/>
  <c r="V79" i="10"/>
  <c r="X79" i="10" s="1"/>
  <c r="O45" i="10" s="1"/>
  <c r="Q45" i="10" s="1"/>
  <c r="M64" i="10"/>
  <c r="E54" i="10"/>
  <c r="E79" i="10"/>
  <c r="AI36" i="11"/>
  <c r="I23" i="11"/>
  <c r="C26" i="11"/>
  <c r="O63" i="11"/>
  <c r="I29" i="11" s="1"/>
  <c r="O68" i="11"/>
  <c r="I34" i="11" s="1"/>
  <c r="X69" i="11"/>
  <c r="O35" i="11" s="1"/>
  <c r="O20" i="11" s="1"/>
  <c r="X78" i="11"/>
  <c r="O44" i="11" s="1"/>
  <c r="V79" i="11"/>
  <c r="X79" i="11"/>
  <c r="O45" i="11" s="1"/>
  <c r="AG69" i="11"/>
  <c r="AA35" i="11" s="1"/>
  <c r="C11" i="11"/>
  <c r="C19" i="11"/>
  <c r="M65" i="11"/>
  <c r="O65" i="11" s="1"/>
  <c r="I31" i="11" s="1"/>
  <c r="X68" i="11"/>
  <c r="O34" i="11" s="1"/>
  <c r="O21" i="11" s="1"/>
  <c r="D73" i="11"/>
  <c r="G73" i="11" s="1"/>
  <c r="C39" i="11" s="1"/>
  <c r="E39" i="11" s="1"/>
  <c r="G75" i="11"/>
  <c r="C41" i="11" s="1"/>
  <c r="O23" i="11"/>
  <c r="M69" i="11"/>
  <c r="O69" i="11" s="1"/>
  <c r="I35" i="11" s="1"/>
  <c r="AC73" i="11"/>
  <c r="AG73" i="11" s="1"/>
  <c r="AA39" i="11" s="1"/>
  <c r="M64" i="11"/>
  <c r="O64" i="11" s="1"/>
  <c r="I30" i="11" s="1"/>
  <c r="AC72" i="11"/>
  <c r="AG72" i="11" s="1"/>
  <c r="AA38" i="11" s="1"/>
  <c r="E54" i="11"/>
  <c r="O62" i="11"/>
  <c r="I28" i="11" s="1"/>
  <c r="E79" i="11"/>
  <c r="G79" i="11" s="1"/>
  <c r="C45" i="11" s="1"/>
  <c r="E45" i="11" s="1"/>
  <c r="AI24" i="11" l="1"/>
  <c r="AI28" i="11"/>
  <c r="C15" i="11"/>
  <c r="AJ36" i="10"/>
  <c r="I25" i="10"/>
  <c r="K30" i="10"/>
  <c r="C10" i="10"/>
  <c r="AG10" i="10" s="1"/>
  <c r="E45" i="10"/>
  <c r="O20" i="10"/>
  <c r="Q35" i="10"/>
  <c r="AG24" i="10"/>
  <c r="AJ24" i="10" s="1"/>
  <c r="AG20" i="10"/>
  <c r="AA16" i="11"/>
  <c r="AC39" i="11"/>
  <c r="AA20" i="11"/>
  <c r="AC35" i="11"/>
  <c r="AA17" i="11"/>
  <c r="AC38" i="11"/>
  <c r="AJ13" i="10"/>
  <c r="I24" i="11"/>
  <c r="K31" i="11"/>
  <c r="I20" i="11"/>
  <c r="K35" i="11"/>
  <c r="I21" i="11"/>
  <c r="K34" i="11"/>
  <c r="I26" i="11"/>
  <c r="K29" i="11"/>
  <c r="I25" i="11"/>
  <c r="K30" i="11"/>
  <c r="O10" i="11"/>
  <c r="Q45" i="11"/>
  <c r="I27" i="11"/>
  <c r="K28" i="11"/>
  <c r="C14" i="11"/>
  <c r="E41" i="11"/>
  <c r="O11" i="11"/>
  <c r="Q44" i="11"/>
  <c r="AI20" i="10"/>
  <c r="O10" i="10"/>
  <c r="AI10" i="10" s="1"/>
  <c r="AJ10" i="10" s="1"/>
  <c r="AI43" i="10"/>
  <c r="AJ32" i="10"/>
  <c r="AG28" i="10"/>
  <c r="AJ28" i="10" s="1"/>
  <c r="AG43" i="10"/>
  <c r="AI20" i="11"/>
  <c r="C10" i="11"/>
  <c r="AG10" i="11" s="1"/>
  <c r="AG43" i="11"/>
  <c r="C16" i="11"/>
  <c r="AG36" i="11"/>
  <c r="AJ36" i="11" s="1"/>
  <c r="AI32" i="11"/>
  <c r="AI43" i="11"/>
  <c r="AG28" i="11"/>
  <c r="AJ28" i="11" s="1"/>
  <c r="AG32" i="11"/>
  <c r="AG13" i="11" l="1"/>
  <c r="AJ13" i="11" s="1"/>
  <c r="AJ20" i="10"/>
  <c r="AJ43" i="10"/>
  <c r="AG24" i="11"/>
  <c r="AJ24" i="11" s="1"/>
  <c r="AI10" i="11"/>
  <c r="AJ10" i="11" s="1"/>
  <c r="AG20" i="11"/>
  <c r="AJ20" i="11" s="1"/>
  <c r="AJ43" i="11"/>
  <c r="AJ32" i="11"/>
  <c r="AE73" i="7" l="1"/>
  <c r="AE72" i="7"/>
  <c r="AE71" i="7"/>
  <c r="AE69" i="7"/>
  <c r="AE68" i="7"/>
  <c r="AE67" i="7"/>
  <c r="AE65" i="7"/>
  <c r="AE64" i="7"/>
  <c r="AE63" i="7"/>
  <c r="AE73" i="8"/>
  <c r="AE72" i="8"/>
  <c r="AE71" i="8"/>
  <c r="AE69" i="8"/>
  <c r="AE68" i="8"/>
  <c r="AE67" i="8"/>
  <c r="AE65" i="8"/>
  <c r="AE64" i="8"/>
  <c r="AE63" i="8"/>
  <c r="AE73" i="9"/>
  <c r="AE72" i="9"/>
  <c r="AE71" i="9"/>
  <c r="AE69" i="9"/>
  <c r="AE68" i="9"/>
  <c r="AE67" i="9"/>
  <c r="AE65" i="9"/>
  <c r="AE64" i="9"/>
  <c r="AE63" i="9"/>
  <c r="V77" i="9"/>
  <c r="V77" i="7"/>
  <c r="V77" i="8"/>
  <c r="K80" i="8" l="1"/>
  <c r="V78" i="9" l="1"/>
  <c r="V79" i="9" s="1"/>
  <c r="M80" i="9"/>
  <c r="K80" i="9"/>
  <c r="S79" i="9"/>
  <c r="M79" i="9"/>
  <c r="O79" i="9" s="1"/>
  <c r="U34" i="9" s="1"/>
  <c r="U21" i="9" s="1"/>
  <c r="C79" i="9"/>
  <c r="M78" i="9"/>
  <c r="K78" i="9"/>
  <c r="E78" i="9"/>
  <c r="E79" i="9" s="1"/>
  <c r="X77" i="9"/>
  <c r="O43" i="9" s="1"/>
  <c r="Q43" i="9" s="1"/>
  <c r="M77" i="9"/>
  <c r="O77" i="9" s="1"/>
  <c r="U32" i="9" s="1"/>
  <c r="U23" i="9" s="1"/>
  <c r="G77" i="9"/>
  <c r="C43" i="9" s="1"/>
  <c r="E43" i="9" s="1"/>
  <c r="V76" i="9"/>
  <c r="T76" i="9"/>
  <c r="M76" i="9"/>
  <c r="K76" i="9"/>
  <c r="V75" i="9"/>
  <c r="T75" i="9"/>
  <c r="S75" i="9"/>
  <c r="M75" i="9"/>
  <c r="O75" i="9" s="1"/>
  <c r="U30" i="9" s="1"/>
  <c r="U25" i="9" s="1"/>
  <c r="D75" i="9"/>
  <c r="D76" i="9" s="1"/>
  <c r="C75" i="9"/>
  <c r="V74" i="9"/>
  <c r="X74" i="9" s="1"/>
  <c r="O40" i="9" s="1"/>
  <c r="O15" i="9" s="1"/>
  <c r="M74" i="9"/>
  <c r="K74" i="9"/>
  <c r="E74" i="9"/>
  <c r="E75" i="9" s="1"/>
  <c r="E76" i="9" s="1"/>
  <c r="AD73" i="9"/>
  <c r="AB73" i="9"/>
  <c r="V73" i="9"/>
  <c r="T73" i="9"/>
  <c r="S73" i="9"/>
  <c r="M73" i="9"/>
  <c r="O73" i="9" s="1"/>
  <c r="U28" i="9" s="1"/>
  <c r="U27" i="9" s="1"/>
  <c r="E73" i="9"/>
  <c r="C73" i="9"/>
  <c r="AD72" i="9"/>
  <c r="V72" i="9"/>
  <c r="T72" i="9"/>
  <c r="E72" i="9"/>
  <c r="AD71" i="9"/>
  <c r="AC71" i="9"/>
  <c r="AC73" i="9" s="1"/>
  <c r="AB71" i="9"/>
  <c r="V71" i="9"/>
  <c r="T71" i="9"/>
  <c r="S71" i="9"/>
  <c r="E71" i="9"/>
  <c r="D71" i="9"/>
  <c r="D73" i="9" s="1"/>
  <c r="C71" i="9"/>
  <c r="AD70" i="9"/>
  <c r="AG70" i="9" s="1"/>
  <c r="AA36" i="9" s="1"/>
  <c r="AA19" i="9" s="1"/>
  <c r="X70" i="9"/>
  <c r="O36" i="9" s="1"/>
  <c r="Q36" i="9" s="1"/>
  <c r="G70" i="9"/>
  <c r="C36" i="9" s="1"/>
  <c r="E36" i="9" s="1"/>
  <c r="AD69" i="9"/>
  <c r="AB69" i="9"/>
  <c r="S69" i="9"/>
  <c r="L69" i="9"/>
  <c r="K69" i="9"/>
  <c r="E69" i="9"/>
  <c r="D69" i="9"/>
  <c r="AD68" i="9"/>
  <c r="L68" i="9"/>
  <c r="K68" i="9"/>
  <c r="E68" i="9"/>
  <c r="G68" i="9" s="1"/>
  <c r="C34" i="9" s="1"/>
  <c r="C21" i="9" s="1"/>
  <c r="AD67" i="9"/>
  <c r="AC67" i="9"/>
  <c r="AC69" i="9" s="1"/>
  <c r="AB67" i="9"/>
  <c r="V67" i="9"/>
  <c r="V68" i="9" s="1"/>
  <c r="S67" i="9"/>
  <c r="L67" i="9"/>
  <c r="K67" i="9"/>
  <c r="E67" i="9"/>
  <c r="D67" i="9"/>
  <c r="AD66" i="9"/>
  <c r="AG66" i="9" s="1"/>
  <c r="AA32" i="9" s="1"/>
  <c r="AA23" i="9" s="1"/>
  <c r="X66" i="9"/>
  <c r="O32" i="9" s="1"/>
  <c r="Q32" i="9" s="1"/>
  <c r="M66" i="9"/>
  <c r="M67" i="9" s="1"/>
  <c r="L66" i="9"/>
  <c r="K66" i="9"/>
  <c r="G66" i="9"/>
  <c r="C32" i="9" s="1"/>
  <c r="C23" i="9" s="1"/>
  <c r="AD65" i="9"/>
  <c r="AC65" i="9"/>
  <c r="AB65" i="9"/>
  <c r="V65" i="9"/>
  <c r="S65" i="9"/>
  <c r="L65" i="9"/>
  <c r="K65" i="9"/>
  <c r="E65" i="9"/>
  <c r="D65" i="9"/>
  <c r="AD64" i="9"/>
  <c r="AC64" i="9"/>
  <c r="V64" i="9"/>
  <c r="X64" i="9" s="1"/>
  <c r="O30" i="9" s="1"/>
  <c r="O25" i="9" s="1"/>
  <c r="L64" i="9"/>
  <c r="K64" i="9"/>
  <c r="E64" i="9"/>
  <c r="G64" i="9" s="1"/>
  <c r="C30" i="9" s="1"/>
  <c r="E30" i="9" s="1"/>
  <c r="AD63" i="9"/>
  <c r="AC63" i="9"/>
  <c r="AB63" i="9"/>
  <c r="V63" i="9"/>
  <c r="S63" i="9"/>
  <c r="L63" i="9"/>
  <c r="K63" i="9"/>
  <c r="E63" i="9"/>
  <c r="D63" i="9"/>
  <c r="AG62" i="9"/>
  <c r="AA28" i="9" s="1"/>
  <c r="AA27" i="9" s="1"/>
  <c r="X62" i="9"/>
  <c r="O28" i="9" s="1"/>
  <c r="Q28" i="9" s="1"/>
  <c r="M62" i="9"/>
  <c r="M63" i="9" s="1"/>
  <c r="L62" i="9"/>
  <c r="K62" i="9"/>
  <c r="G62" i="9"/>
  <c r="C28" i="9" s="1"/>
  <c r="E28" i="9" s="1"/>
  <c r="B55" i="9"/>
  <c r="F55" i="9" s="1"/>
  <c r="B54" i="9"/>
  <c r="F54" i="9" s="1"/>
  <c r="B53" i="9"/>
  <c r="E53" i="9" s="1"/>
  <c r="AD39" i="9"/>
  <c r="AD38" i="9"/>
  <c r="AD37" i="9"/>
  <c r="AD36" i="9"/>
  <c r="AD35" i="9"/>
  <c r="L35" i="9"/>
  <c r="AD34" i="9"/>
  <c r="L34" i="9"/>
  <c r="AD33" i="9"/>
  <c r="L33" i="9"/>
  <c r="AD32" i="9"/>
  <c r="L32" i="9"/>
  <c r="AD31" i="9"/>
  <c r="L31" i="9"/>
  <c r="AD30" i="9"/>
  <c r="L30" i="9"/>
  <c r="AD29" i="9"/>
  <c r="L29" i="9"/>
  <c r="AD28" i="9"/>
  <c r="L28" i="9"/>
  <c r="AC27" i="9"/>
  <c r="W27" i="9"/>
  <c r="Q27" i="9"/>
  <c r="K27" i="9"/>
  <c r="E27" i="9"/>
  <c r="AC26" i="9"/>
  <c r="W26" i="9"/>
  <c r="Q26" i="9"/>
  <c r="K26" i="9"/>
  <c r="E26" i="9"/>
  <c r="AC25" i="9"/>
  <c r="W25" i="9"/>
  <c r="Q25" i="9"/>
  <c r="K25" i="9"/>
  <c r="E25" i="9"/>
  <c r="AC24" i="9"/>
  <c r="W24" i="9"/>
  <c r="Q24" i="9"/>
  <c r="K24" i="9"/>
  <c r="E24" i="9"/>
  <c r="AC23" i="9"/>
  <c r="W23" i="9"/>
  <c r="Q23" i="9"/>
  <c r="K23" i="9"/>
  <c r="E23" i="9"/>
  <c r="AC22" i="9"/>
  <c r="W22" i="9"/>
  <c r="Q22" i="9"/>
  <c r="K22" i="9"/>
  <c r="E22" i="9"/>
  <c r="AC21" i="9"/>
  <c r="W21" i="9"/>
  <c r="Q21" i="9"/>
  <c r="K21" i="9"/>
  <c r="E21" i="9"/>
  <c r="AC20" i="9"/>
  <c r="W20" i="9"/>
  <c r="Q20" i="9"/>
  <c r="K20" i="9"/>
  <c r="E20" i="9"/>
  <c r="AC19" i="9"/>
  <c r="Q19" i="9"/>
  <c r="E19" i="9"/>
  <c r="AC18" i="9"/>
  <c r="Q18" i="9"/>
  <c r="E18" i="9"/>
  <c r="AC17" i="9"/>
  <c r="Q17" i="9"/>
  <c r="E17" i="9"/>
  <c r="AC16" i="9"/>
  <c r="Q16" i="9"/>
  <c r="E16" i="9"/>
  <c r="Q15" i="9"/>
  <c r="E15" i="9"/>
  <c r="Q14" i="9"/>
  <c r="E14" i="9"/>
  <c r="Q13" i="9"/>
  <c r="E13" i="9"/>
  <c r="Q12" i="9"/>
  <c r="E12" i="9"/>
  <c r="Q11" i="9"/>
  <c r="E11" i="9"/>
  <c r="Q10" i="9"/>
  <c r="E10" i="9"/>
  <c r="M80" i="8"/>
  <c r="S79" i="8"/>
  <c r="M79" i="8"/>
  <c r="O79" i="8" s="1"/>
  <c r="U34" i="8" s="1"/>
  <c r="U21" i="8" s="1"/>
  <c r="C79" i="8"/>
  <c r="V78" i="8"/>
  <c r="V79" i="8" s="1"/>
  <c r="M78" i="8"/>
  <c r="K78" i="8"/>
  <c r="E78" i="8"/>
  <c r="E79" i="8" s="1"/>
  <c r="X77" i="8"/>
  <c r="O43" i="8" s="1"/>
  <c r="M77" i="8"/>
  <c r="O77" i="8" s="1"/>
  <c r="U32" i="8" s="1"/>
  <c r="U23" i="8" s="1"/>
  <c r="G77" i="8"/>
  <c r="C43" i="8" s="1"/>
  <c r="E43" i="8" s="1"/>
  <c r="V76" i="8"/>
  <c r="T76" i="8"/>
  <c r="M76" i="8"/>
  <c r="K76" i="8"/>
  <c r="V75" i="8"/>
  <c r="T75" i="8"/>
  <c r="S75" i="8"/>
  <c r="M75" i="8"/>
  <c r="O75" i="8" s="1"/>
  <c r="U30" i="8" s="1"/>
  <c r="U25" i="8" s="1"/>
  <c r="D75" i="8"/>
  <c r="D76" i="8" s="1"/>
  <c r="C75" i="8"/>
  <c r="V74" i="8"/>
  <c r="X74" i="8" s="1"/>
  <c r="O40" i="8" s="1"/>
  <c r="O15" i="8" s="1"/>
  <c r="M74" i="8"/>
  <c r="K74" i="8"/>
  <c r="E74" i="8"/>
  <c r="E75" i="8" s="1"/>
  <c r="E76" i="8" s="1"/>
  <c r="AD73" i="8"/>
  <c r="AB73" i="8"/>
  <c r="V73" i="8"/>
  <c r="T73" i="8"/>
  <c r="S73" i="8"/>
  <c r="M73" i="8"/>
  <c r="O73" i="8" s="1"/>
  <c r="U28" i="8" s="1"/>
  <c r="U27" i="8" s="1"/>
  <c r="E73" i="8"/>
  <c r="C73" i="8"/>
  <c r="AD72" i="8"/>
  <c r="V72" i="8"/>
  <c r="T72" i="8"/>
  <c r="E72" i="8"/>
  <c r="AD71" i="8"/>
  <c r="AC71" i="8"/>
  <c r="AC73" i="8" s="1"/>
  <c r="AB71" i="8"/>
  <c r="V71" i="8"/>
  <c r="T71" i="8"/>
  <c r="S71" i="8"/>
  <c r="E71" i="8"/>
  <c r="D71" i="8"/>
  <c r="D73" i="8" s="1"/>
  <c r="C71" i="8"/>
  <c r="AD70" i="8"/>
  <c r="AG70" i="8" s="1"/>
  <c r="AA36" i="8" s="1"/>
  <c r="AA19" i="8" s="1"/>
  <c r="X70" i="8"/>
  <c r="O36" i="8" s="1"/>
  <c r="Q36" i="8" s="1"/>
  <c r="G70" i="8"/>
  <c r="C36" i="8" s="1"/>
  <c r="E36" i="8" s="1"/>
  <c r="AD69" i="8"/>
  <c r="AB69" i="8"/>
  <c r="S69" i="8"/>
  <c r="L69" i="8"/>
  <c r="K69" i="8"/>
  <c r="E69" i="8"/>
  <c r="D69" i="8"/>
  <c r="AD68" i="8"/>
  <c r="L68" i="8"/>
  <c r="K68" i="8"/>
  <c r="E68" i="8"/>
  <c r="G68" i="8" s="1"/>
  <c r="C34" i="8" s="1"/>
  <c r="AD67" i="8"/>
  <c r="AC67" i="8"/>
  <c r="AC69" i="8" s="1"/>
  <c r="AB67" i="8"/>
  <c r="V67" i="8"/>
  <c r="V68" i="8" s="1"/>
  <c r="S67" i="8"/>
  <c r="L67" i="8"/>
  <c r="K67" i="8"/>
  <c r="E67" i="8"/>
  <c r="D67" i="8"/>
  <c r="AD66" i="8"/>
  <c r="AG66" i="8" s="1"/>
  <c r="AA32" i="8" s="1"/>
  <c r="AA23" i="8" s="1"/>
  <c r="X66" i="8"/>
  <c r="O32" i="8" s="1"/>
  <c r="O23" i="8" s="1"/>
  <c r="M66" i="8"/>
  <c r="L66" i="8"/>
  <c r="K66" i="8"/>
  <c r="G66" i="8"/>
  <c r="C32" i="8" s="1"/>
  <c r="AD65" i="8"/>
  <c r="AC65" i="8"/>
  <c r="AB65" i="8"/>
  <c r="V65" i="8"/>
  <c r="S65" i="8"/>
  <c r="L65" i="8"/>
  <c r="K65" i="8"/>
  <c r="E65" i="8"/>
  <c r="D65" i="8"/>
  <c r="AD64" i="8"/>
  <c r="AC64" i="8"/>
  <c r="V64" i="8"/>
  <c r="X64" i="8" s="1"/>
  <c r="O30" i="8" s="1"/>
  <c r="O25" i="8" s="1"/>
  <c r="L64" i="8"/>
  <c r="K64" i="8"/>
  <c r="E64" i="8"/>
  <c r="G64" i="8" s="1"/>
  <c r="C30" i="8" s="1"/>
  <c r="AD63" i="8"/>
  <c r="AC63" i="8"/>
  <c r="AB63" i="8"/>
  <c r="V63" i="8"/>
  <c r="S63" i="8"/>
  <c r="L63" i="8"/>
  <c r="K63" i="8"/>
  <c r="E63" i="8"/>
  <c r="D63" i="8"/>
  <c r="AG62" i="8"/>
  <c r="AA28" i="8" s="1"/>
  <c r="AA27" i="8" s="1"/>
  <c r="X62" i="8"/>
  <c r="O28" i="8" s="1"/>
  <c r="M62" i="8"/>
  <c r="M63" i="8" s="1"/>
  <c r="L62" i="8"/>
  <c r="K62" i="8"/>
  <c r="G62" i="8"/>
  <c r="B55" i="8"/>
  <c r="E55" i="8" s="1"/>
  <c r="B54" i="8"/>
  <c r="E54" i="8" s="1"/>
  <c r="B53" i="8"/>
  <c r="E53" i="8" s="1"/>
  <c r="Q43" i="8"/>
  <c r="AD39" i="8"/>
  <c r="AD38" i="8"/>
  <c r="AD37" i="8"/>
  <c r="AD36" i="8"/>
  <c r="AD35" i="8"/>
  <c r="L35" i="8"/>
  <c r="AD34" i="8"/>
  <c r="L34" i="8"/>
  <c r="AD33" i="8"/>
  <c r="L33" i="8"/>
  <c r="AD32" i="8"/>
  <c r="L32" i="8"/>
  <c r="AD31" i="8"/>
  <c r="L31" i="8"/>
  <c r="AD30" i="8"/>
  <c r="L30" i="8"/>
  <c r="AD29" i="8"/>
  <c r="L29" i="8"/>
  <c r="AD28" i="8"/>
  <c r="AC28" i="8"/>
  <c r="Q28" i="8"/>
  <c r="L28" i="8"/>
  <c r="AC27" i="8"/>
  <c r="W27" i="8"/>
  <c r="Q27" i="8"/>
  <c r="K27" i="8"/>
  <c r="E27" i="8"/>
  <c r="AC26" i="8"/>
  <c r="W26" i="8"/>
  <c r="Q26" i="8"/>
  <c r="K26" i="8"/>
  <c r="E26" i="8"/>
  <c r="AC25" i="8"/>
  <c r="W25" i="8"/>
  <c r="Q25" i="8"/>
  <c r="K25" i="8"/>
  <c r="E25" i="8"/>
  <c r="AC24" i="8"/>
  <c r="W24" i="8"/>
  <c r="Q24" i="8"/>
  <c r="K24" i="8"/>
  <c r="E24" i="8"/>
  <c r="AC23" i="8"/>
  <c r="W23" i="8"/>
  <c r="Q23" i="8"/>
  <c r="K23" i="8"/>
  <c r="E23" i="8"/>
  <c r="AC22" i="8"/>
  <c r="W22" i="8"/>
  <c r="Q22" i="8"/>
  <c r="K22" i="8"/>
  <c r="E22" i="8"/>
  <c r="AC21" i="8"/>
  <c r="W21" i="8"/>
  <c r="Q21" i="8"/>
  <c r="K21" i="8"/>
  <c r="E21" i="8"/>
  <c r="AC20" i="8"/>
  <c r="W20" i="8"/>
  <c r="Q20" i="8"/>
  <c r="K20" i="8"/>
  <c r="E20" i="8"/>
  <c r="AC19" i="8"/>
  <c r="Q19" i="8"/>
  <c r="E19" i="8"/>
  <c r="AC18" i="8"/>
  <c r="Q18" i="8"/>
  <c r="E18" i="8"/>
  <c r="AC17" i="8"/>
  <c r="Q17" i="8"/>
  <c r="E17" i="8"/>
  <c r="AC16" i="8"/>
  <c r="Q16" i="8"/>
  <c r="E16" i="8"/>
  <c r="Q15" i="8"/>
  <c r="E15" i="8"/>
  <c r="Q14" i="8"/>
  <c r="E14" i="8"/>
  <c r="Q13" i="8"/>
  <c r="E13" i="8"/>
  <c r="Q12" i="8"/>
  <c r="E12" i="8"/>
  <c r="Q11" i="8"/>
  <c r="E11" i="8"/>
  <c r="Q10" i="8"/>
  <c r="E10" i="8"/>
  <c r="G77" i="7"/>
  <c r="G70" i="7"/>
  <c r="E78" i="7"/>
  <c r="E79" i="7" s="1"/>
  <c r="X77" i="7"/>
  <c r="AC32" i="8" l="1"/>
  <c r="AC36" i="8"/>
  <c r="AC32" i="9"/>
  <c r="AC36" i="9"/>
  <c r="AC28" i="9"/>
  <c r="E32" i="9"/>
  <c r="E34" i="9"/>
  <c r="W34" i="9"/>
  <c r="W30" i="9"/>
  <c r="W32" i="9"/>
  <c r="Q40" i="9"/>
  <c r="W28" i="9"/>
  <c r="Q30" i="9"/>
  <c r="W34" i="8"/>
  <c r="Q32" i="8"/>
  <c r="Q30" i="8"/>
  <c r="W32" i="8"/>
  <c r="W28" i="8"/>
  <c r="W30" i="8"/>
  <c r="C21" i="8"/>
  <c r="E34" i="8"/>
  <c r="C23" i="8"/>
  <c r="E32" i="8"/>
  <c r="C25" i="8"/>
  <c r="E30" i="8"/>
  <c r="Q40" i="8"/>
  <c r="O23" i="9"/>
  <c r="C27" i="9"/>
  <c r="O27" i="9"/>
  <c r="X67" i="9"/>
  <c r="O33" i="9" s="1"/>
  <c r="C19" i="9"/>
  <c r="O12" i="9"/>
  <c r="C12" i="9"/>
  <c r="O12" i="8"/>
  <c r="C12" i="8"/>
  <c r="AG64" i="9"/>
  <c r="AA30" i="9" s="1"/>
  <c r="G73" i="9"/>
  <c r="C39" i="9" s="1"/>
  <c r="G63" i="9"/>
  <c r="C29" i="9" s="1"/>
  <c r="G63" i="8"/>
  <c r="C29" i="8" s="1"/>
  <c r="C19" i="8"/>
  <c r="O19" i="8"/>
  <c r="O74" i="8"/>
  <c r="U29" i="8" s="1"/>
  <c r="O27" i="8"/>
  <c r="C28" i="8"/>
  <c r="E28" i="8" s="1"/>
  <c r="X65" i="9"/>
  <c r="O31" i="9" s="1"/>
  <c r="F55" i="8"/>
  <c r="F53" i="9"/>
  <c r="AG63" i="9"/>
  <c r="AA29" i="9" s="1"/>
  <c r="O63" i="9"/>
  <c r="I29" i="9" s="1"/>
  <c r="E54" i="9"/>
  <c r="M64" i="9"/>
  <c r="O64" i="9" s="1"/>
  <c r="I30" i="9" s="1"/>
  <c r="O80" i="9"/>
  <c r="U35" i="9" s="1"/>
  <c r="F53" i="8"/>
  <c r="X63" i="8"/>
  <c r="O29" i="8" s="1"/>
  <c r="X72" i="8"/>
  <c r="O38" i="8" s="1"/>
  <c r="X76" i="8"/>
  <c r="O42" i="8" s="1"/>
  <c r="AG65" i="9"/>
  <c r="AA31" i="9" s="1"/>
  <c r="G71" i="8"/>
  <c r="C37" i="8" s="1"/>
  <c r="AC72" i="8"/>
  <c r="AG72" i="8" s="1"/>
  <c r="AA38" i="8" s="1"/>
  <c r="O80" i="8"/>
  <c r="U35" i="8" s="1"/>
  <c r="W35" i="8" s="1"/>
  <c r="AG71" i="9"/>
  <c r="AA37" i="9" s="1"/>
  <c r="X73" i="9"/>
  <c r="O39" i="9" s="1"/>
  <c r="X75" i="9"/>
  <c r="O41" i="9" s="1"/>
  <c r="G78" i="9"/>
  <c r="C44" i="9" s="1"/>
  <c r="F54" i="8"/>
  <c r="X65" i="8"/>
  <c r="O31" i="8" s="1"/>
  <c r="G76" i="8"/>
  <c r="C42" i="8" s="1"/>
  <c r="E42" i="8" s="1"/>
  <c r="X67" i="8"/>
  <c r="O33" i="8" s="1"/>
  <c r="G78" i="8"/>
  <c r="C44" i="8" s="1"/>
  <c r="O76" i="9"/>
  <c r="U31" i="9" s="1"/>
  <c r="X73" i="8"/>
  <c r="O39" i="8" s="1"/>
  <c r="X75" i="8"/>
  <c r="O41" i="8" s="1"/>
  <c r="O78" i="8"/>
  <c r="U33" i="8" s="1"/>
  <c r="O74" i="9"/>
  <c r="U29" i="9" s="1"/>
  <c r="X79" i="8"/>
  <c r="O45" i="8" s="1"/>
  <c r="AC72" i="9"/>
  <c r="AG72" i="9" s="1"/>
  <c r="AA38" i="9" s="1"/>
  <c r="D72" i="8"/>
  <c r="G72" i="8" s="1"/>
  <c r="C38" i="8" s="1"/>
  <c r="G69" i="9"/>
  <c r="C35" i="9" s="1"/>
  <c r="G65" i="8"/>
  <c r="C31" i="8" s="1"/>
  <c r="O67" i="9"/>
  <c r="I33" i="9" s="1"/>
  <c r="X71" i="9"/>
  <c r="O37" i="9" s="1"/>
  <c r="AG67" i="9"/>
  <c r="AA33" i="9" s="1"/>
  <c r="AG73" i="9"/>
  <c r="AA39" i="9" s="1"/>
  <c r="X72" i="9"/>
  <c r="O38" i="9" s="1"/>
  <c r="X76" i="9"/>
  <c r="O42" i="9" s="1"/>
  <c r="O78" i="9"/>
  <c r="U33" i="9" s="1"/>
  <c r="X63" i="9"/>
  <c r="O29" i="9" s="1"/>
  <c r="G79" i="9"/>
  <c r="C45" i="9" s="1"/>
  <c r="G74" i="9"/>
  <c r="C40" i="9" s="1"/>
  <c r="G75" i="9"/>
  <c r="C41" i="9" s="1"/>
  <c r="M65" i="9"/>
  <c r="O65" i="9" s="1"/>
  <c r="I31" i="9" s="1"/>
  <c r="D72" i="9"/>
  <c r="G72" i="9" s="1"/>
  <c r="C38" i="9" s="1"/>
  <c r="G71" i="9"/>
  <c r="C37" i="9" s="1"/>
  <c r="G67" i="9"/>
  <c r="C33" i="9" s="1"/>
  <c r="G65" i="9"/>
  <c r="C31" i="9" s="1"/>
  <c r="O62" i="9"/>
  <c r="I28" i="9" s="1"/>
  <c r="G76" i="9"/>
  <c r="C42" i="9" s="1"/>
  <c r="E42" i="9" s="1"/>
  <c r="V69" i="9"/>
  <c r="X69" i="9" s="1"/>
  <c r="O35" i="9" s="1"/>
  <c r="X68" i="9"/>
  <c r="O34" i="9" s="1"/>
  <c r="AG69" i="9"/>
  <c r="AA35" i="9" s="1"/>
  <c r="X79" i="9"/>
  <c r="O45" i="9" s="1"/>
  <c r="C25" i="9"/>
  <c r="O19" i="9"/>
  <c r="M68" i="9"/>
  <c r="O68" i="9" s="1"/>
  <c r="I34" i="9" s="1"/>
  <c r="M69" i="9"/>
  <c r="O69" i="9" s="1"/>
  <c r="I35" i="9" s="1"/>
  <c r="X78" i="9"/>
  <c r="O44" i="9" s="1"/>
  <c r="Q44" i="9" s="1"/>
  <c r="AC68" i="9"/>
  <c r="AG68" i="9" s="1"/>
  <c r="AA34" i="9" s="1"/>
  <c r="O66" i="9"/>
  <c r="I32" i="9" s="1"/>
  <c r="K32" i="9" s="1"/>
  <c r="E55" i="9"/>
  <c r="AG64" i="8"/>
  <c r="AA30" i="8" s="1"/>
  <c r="AG67" i="8"/>
  <c r="AA33" i="8" s="1"/>
  <c r="AG63" i="8"/>
  <c r="AA29" i="8" s="1"/>
  <c r="AG65" i="8"/>
  <c r="AA31" i="8" s="1"/>
  <c r="AG71" i="8"/>
  <c r="AA37" i="8" s="1"/>
  <c r="AG69" i="8"/>
  <c r="AA35" i="8" s="1"/>
  <c r="X71" i="8"/>
  <c r="O37" i="8" s="1"/>
  <c r="O76" i="8"/>
  <c r="U31" i="8" s="1"/>
  <c r="G79" i="8"/>
  <c r="C45" i="8" s="1"/>
  <c r="G73" i="8"/>
  <c r="C39" i="8" s="1"/>
  <c r="G74" i="8"/>
  <c r="C40" i="8" s="1"/>
  <c r="G67" i="8"/>
  <c r="C33" i="8" s="1"/>
  <c r="G69" i="8"/>
  <c r="C35" i="8" s="1"/>
  <c r="M65" i="8"/>
  <c r="O65" i="8" s="1"/>
  <c r="I31" i="8" s="1"/>
  <c r="M64" i="8"/>
  <c r="O64" i="8" s="1"/>
  <c r="I30" i="8" s="1"/>
  <c r="O62" i="8"/>
  <c r="I28" i="8" s="1"/>
  <c r="O63" i="8"/>
  <c r="I29" i="8" s="1"/>
  <c r="O66" i="8"/>
  <c r="I32" i="8" s="1"/>
  <c r="K32" i="8" s="1"/>
  <c r="AG73" i="8"/>
  <c r="AA39" i="8" s="1"/>
  <c r="V69" i="8"/>
  <c r="X69" i="8" s="1"/>
  <c r="O35" i="8" s="1"/>
  <c r="Q35" i="8" s="1"/>
  <c r="X68" i="8"/>
  <c r="O34" i="8" s="1"/>
  <c r="G75" i="8"/>
  <c r="C41" i="8" s="1"/>
  <c r="M67" i="8"/>
  <c r="O67" i="8" s="1"/>
  <c r="I33" i="8" s="1"/>
  <c r="K33" i="8" s="1"/>
  <c r="M68" i="8"/>
  <c r="O68" i="8" s="1"/>
  <c r="I34" i="8" s="1"/>
  <c r="M69" i="8"/>
  <c r="O69" i="8" s="1"/>
  <c r="I35" i="8" s="1"/>
  <c r="X78" i="8"/>
  <c r="O44" i="8" s="1"/>
  <c r="AC68" i="8"/>
  <c r="AG68" i="8" s="1"/>
  <c r="AA34" i="8" s="1"/>
  <c r="M80" i="7"/>
  <c r="K80" i="7"/>
  <c r="S79" i="7"/>
  <c r="M79" i="7"/>
  <c r="O79" i="7" s="1"/>
  <c r="U34" i="7" s="1"/>
  <c r="C79" i="7"/>
  <c r="G79" i="7" s="1"/>
  <c r="C45" i="7" s="1"/>
  <c r="V78" i="7"/>
  <c r="M78" i="7"/>
  <c r="K78" i="7"/>
  <c r="G78" i="7"/>
  <c r="C44" i="7" s="1"/>
  <c r="O43" i="7"/>
  <c r="M77" i="7"/>
  <c r="O77" i="7" s="1"/>
  <c r="U32" i="7" s="1"/>
  <c r="C43" i="7"/>
  <c r="V76" i="7"/>
  <c r="T76" i="7"/>
  <c r="M76" i="7"/>
  <c r="K76" i="7"/>
  <c r="V75" i="7"/>
  <c r="T75" i="7"/>
  <c r="S75" i="7"/>
  <c r="M75" i="7"/>
  <c r="O75" i="7" s="1"/>
  <c r="U30" i="7" s="1"/>
  <c r="D75" i="7"/>
  <c r="D76" i="7" s="1"/>
  <c r="C75" i="7"/>
  <c r="V74" i="7"/>
  <c r="X74" i="7" s="1"/>
  <c r="O40" i="7" s="1"/>
  <c r="M74" i="7"/>
  <c r="K74" i="7"/>
  <c r="E74" i="7"/>
  <c r="G74" i="7" s="1"/>
  <c r="C40" i="7" s="1"/>
  <c r="AD73" i="7"/>
  <c r="AB73" i="7"/>
  <c r="V73" i="7"/>
  <c r="T73" i="7"/>
  <c r="S73" i="7"/>
  <c r="M73" i="7"/>
  <c r="O73" i="7" s="1"/>
  <c r="U28" i="7" s="1"/>
  <c r="E73" i="7"/>
  <c r="C73" i="7"/>
  <c r="AD72" i="7"/>
  <c r="V72" i="7"/>
  <c r="T72" i="7"/>
  <c r="E72" i="7"/>
  <c r="AD71" i="7"/>
  <c r="AC71" i="7"/>
  <c r="AC72" i="7" s="1"/>
  <c r="AB71" i="7"/>
  <c r="V71" i="7"/>
  <c r="T71" i="7"/>
  <c r="S71" i="7"/>
  <c r="E71" i="7"/>
  <c r="D71" i="7"/>
  <c r="D73" i="7" s="1"/>
  <c r="C71" i="7"/>
  <c r="AD70" i="7"/>
  <c r="AG70" i="7" s="1"/>
  <c r="AA36" i="7" s="1"/>
  <c r="X70" i="7"/>
  <c r="O36" i="7" s="1"/>
  <c r="C36" i="7"/>
  <c r="AD69" i="7"/>
  <c r="AB69" i="7"/>
  <c r="S69" i="7"/>
  <c r="L69" i="7"/>
  <c r="K69" i="7"/>
  <c r="E69" i="7"/>
  <c r="D69" i="7"/>
  <c r="AD68" i="7"/>
  <c r="L68" i="7"/>
  <c r="K68" i="7"/>
  <c r="E68" i="7"/>
  <c r="G68" i="7" s="1"/>
  <c r="C34" i="7" s="1"/>
  <c r="AD67" i="7"/>
  <c r="AC67" i="7"/>
  <c r="AB67" i="7"/>
  <c r="V67" i="7"/>
  <c r="V68" i="7" s="1"/>
  <c r="V69" i="7" s="1"/>
  <c r="S67" i="7"/>
  <c r="L67" i="7"/>
  <c r="K67" i="7"/>
  <c r="E67" i="7"/>
  <c r="D67" i="7"/>
  <c r="AD66" i="7"/>
  <c r="AG66" i="7" s="1"/>
  <c r="AA32" i="7" s="1"/>
  <c r="X66" i="7"/>
  <c r="O32" i="7" s="1"/>
  <c r="M66" i="7"/>
  <c r="L66" i="7"/>
  <c r="K66" i="7"/>
  <c r="G66" i="7"/>
  <c r="C32" i="7" s="1"/>
  <c r="AD65" i="7"/>
  <c r="AC65" i="7"/>
  <c r="AB65" i="7"/>
  <c r="V65" i="7"/>
  <c r="S65" i="7"/>
  <c r="L65" i="7"/>
  <c r="K65" i="7"/>
  <c r="E65" i="7"/>
  <c r="D65" i="7"/>
  <c r="AD64" i="7"/>
  <c r="AC64" i="7"/>
  <c r="V64" i="7"/>
  <c r="X64" i="7" s="1"/>
  <c r="O30" i="7" s="1"/>
  <c r="L64" i="7"/>
  <c r="K64" i="7"/>
  <c r="E64" i="7"/>
  <c r="G64" i="7" s="1"/>
  <c r="C30" i="7" s="1"/>
  <c r="AD63" i="7"/>
  <c r="AC63" i="7"/>
  <c r="AB63" i="7"/>
  <c r="V63" i="7"/>
  <c r="S63" i="7"/>
  <c r="L63" i="7"/>
  <c r="K63" i="7"/>
  <c r="E63" i="7"/>
  <c r="D63" i="7"/>
  <c r="AG62" i="7"/>
  <c r="AA28" i="7" s="1"/>
  <c r="X62" i="7"/>
  <c r="O28" i="7" s="1"/>
  <c r="M62" i="7"/>
  <c r="L62" i="7"/>
  <c r="K62" i="7"/>
  <c r="G62" i="7"/>
  <c r="C28" i="7" s="1"/>
  <c r="B55" i="7"/>
  <c r="E55" i="7" s="1"/>
  <c r="B54" i="7"/>
  <c r="F54" i="7" s="1"/>
  <c r="B53" i="7"/>
  <c r="F53" i="7" s="1"/>
  <c r="AA22" i="8" l="1"/>
  <c r="AC33" i="8"/>
  <c r="AA20" i="8"/>
  <c r="AC35" i="8"/>
  <c r="AA17" i="8"/>
  <c r="AC38" i="8"/>
  <c r="AA18" i="8"/>
  <c r="AC37" i="8"/>
  <c r="AA24" i="8"/>
  <c r="AC31" i="8"/>
  <c r="AA25" i="8"/>
  <c r="AC30" i="8"/>
  <c r="AA21" i="8"/>
  <c r="AC34" i="8"/>
  <c r="AA16" i="8"/>
  <c r="AC39" i="8"/>
  <c r="AA26" i="8"/>
  <c r="AC29" i="8"/>
  <c r="AA16" i="9"/>
  <c r="AC39" i="9"/>
  <c r="AA17" i="9"/>
  <c r="AC38" i="9"/>
  <c r="AA18" i="9"/>
  <c r="AC37" i="9"/>
  <c r="AA20" i="9"/>
  <c r="AC35" i="9"/>
  <c r="AA21" i="9"/>
  <c r="AC34" i="9"/>
  <c r="AA22" i="9"/>
  <c r="AC33" i="9"/>
  <c r="AA24" i="9"/>
  <c r="AC31" i="9"/>
  <c r="AA25" i="9"/>
  <c r="AC30" i="9"/>
  <c r="AA26" i="9"/>
  <c r="AC29" i="9"/>
  <c r="C16" i="9"/>
  <c r="E39" i="9"/>
  <c r="O20" i="9"/>
  <c r="Q35" i="9"/>
  <c r="C14" i="9"/>
  <c r="E41" i="9"/>
  <c r="U26" i="9"/>
  <c r="W29" i="9"/>
  <c r="I25" i="9"/>
  <c r="K30" i="9"/>
  <c r="I20" i="9"/>
  <c r="K35" i="9"/>
  <c r="C15" i="9"/>
  <c r="E40" i="9"/>
  <c r="O18" i="9"/>
  <c r="Q37" i="9"/>
  <c r="O21" i="9"/>
  <c r="Q34" i="9"/>
  <c r="I21" i="9"/>
  <c r="K34" i="9"/>
  <c r="I26" i="9"/>
  <c r="K29" i="9"/>
  <c r="I24" i="9"/>
  <c r="K31" i="9"/>
  <c r="I27" i="9"/>
  <c r="K28" i="9"/>
  <c r="C24" i="9"/>
  <c r="E31" i="9"/>
  <c r="U22" i="9"/>
  <c r="W33" i="9"/>
  <c r="C20" i="9"/>
  <c r="E35" i="9"/>
  <c r="U24" i="9"/>
  <c r="W31" i="9"/>
  <c r="O14" i="9"/>
  <c r="Q41" i="9"/>
  <c r="O24" i="9"/>
  <c r="Q31" i="9"/>
  <c r="C10" i="9"/>
  <c r="E45" i="9"/>
  <c r="O26" i="9"/>
  <c r="Q29" i="9"/>
  <c r="O10" i="9"/>
  <c r="Q45" i="9"/>
  <c r="C18" i="9"/>
  <c r="E37" i="9"/>
  <c r="O13" i="9"/>
  <c r="Q42" i="9"/>
  <c r="O16" i="9"/>
  <c r="Q39" i="9"/>
  <c r="U20" i="9"/>
  <c r="W35" i="9"/>
  <c r="I22" i="9"/>
  <c r="K33" i="9"/>
  <c r="C11" i="9"/>
  <c r="E44" i="9"/>
  <c r="C22" i="9"/>
  <c r="E33" i="9"/>
  <c r="C17" i="9"/>
  <c r="E38" i="9"/>
  <c r="O17" i="9"/>
  <c r="Q38" i="9"/>
  <c r="C26" i="9"/>
  <c r="E29" i="9"/>
  <c r="O22" i="9"/>
  <c r="Q33" i="9"/>
  <c r="C15" i="8"/>
  <c r="E40" i="8"/>
  <c r="O14" i="8"/>
  <c r="Q41" i="8"/>
  <c r="U26" i="8"/>
  <c r="W29" i="8"/>
  <c r="C18" i="8"/>
  <c r="E37" i="8"/>
  <c r="I20" i="8"/>
  <c r="K35" i="8"/>
  <c r="I26" i="8"/>
  <c r="K29" i="8"/>
  <c r="C10" i="8"/>
  <c r="E45" i="8"/>
  <c r="O17" i="8"/>
  <c r="Q38" i="8"/>
  <c r="C24" i="8"/>
  <c r="E31" i="8"/>
  <c r="U22" i="8"/>
  <c r="W33" i="8"/>
  <c r="AI43" i="8"/>
  <c r="Q44" i="8"/>
  <c r="O13" i="8"/>
  <c r="Q42" i="8"/>
  <c r="I21" i="8"/>
  <c r="K34" i="8"/>
  <c r="C17" i="8"/>
  <c r="E38" i="8"/>
  <c r="C26" i="8"/>
  <c r="E29" i="8"/>
  <c r="I25" i="8"/>
  <c r="K30" i="8"/>
  <c r="O18" i="8"/>
  <c r="Q37" i="8"/>
  <c r="O22" i="8"/>
  <c r="Q33" i="8"/>
  <c r="C22" i="8"/>
  <c r="E33" i="8"/>
  <c r="C16" i="8"/>
  <c r="E39" i="8"/>
  <c r="U24" i="8"/>
  <c r="W31" i="8"/>
  <c r="C11" i="8"/>
  <c r="E44" i="8"/>
  <c r="C14" i="8"/>
  <c r="E41" i="8"/>
  <c r="I24" i="8"/>
  <c r="K31" i="8"/>
  <c r="O10" i="8"/>
  <c r="Q45" i="8"/>
  <c r="O24" i="8"/>
  <c r="Q31" i="8"/>
  <c r="O16" i="8"/>
  <c r="Q39" i="8"/>
  <c r="I27" i="8"/>
  <c r="K28" i="8"/>
  <c r="O26" i="8"/>
  <c r="AI24" i="8" s="1"/>
  <c r="Q29" i="8"/>
  <c r="O21" i="8"/>
  <c r="Q34" i="8"/>
  <c r="C20" i="8"/>
  <c r="E35" i="8"/>
  <c r="AG36" i="8"/>
  <c r="E45" i="7"/>
  <c r="C25" i="7"/>
  <c r="E25" i="7" s="1"/>
  <c r="F30" i="7"/>
  <c r="E34" i="7"/>
  <c r="C15" i="7"/>
  <c r="E15" i="7" s="1"/>
  <c r="F40" i="7"/>
  <c r="E44" i="7"/>
  <c r="O25" i="7"/>
  <c r="Q25" i="7" s="1"/>
  <c r="R30" i="7"/>
  <c r="R32" i="7"/>
  <c r="U27" i="7"/>
  <c r="W27" i="7" s="1"/>
  <c r="Q40" i="7"/>
  <c r="AG28" i="8"/>
  <c r="AG36" i="9"/>
  <c r="AI28" i="9"/>
  <c r="AG32" i="9"/>
  <c r="AI28" i="8"/>
  <c r="AI43" i="9"/>
  <c r="AG28" i="9"/>
  <c r="AI32" i="9"/>
  <c r="AG32" i="8"/>
  <c r="AI36" i="9"/>
  <c r="AG43" i="9"/>
  <c r="AI36" i="8"/>
  <c r="AG10" i="8"/>
  <c r="AG43" i="8"/>
  <c r="U20" i="8"/>
  <c r="AI32" i="8"/>
  <c r="C27" i="8"/>
  <c r="C13" i="8"/>
  <c r="I23" i="8"/>
  <c r="E28" i="7"/>
  <c r="C12" i="7"/>
  <c r="E12" i="7" s="1"/>
  <c r="AG43" i="7"/>
  <c r="X69" i="7"/>
  <c r="O35" i="7" s="1"/>
  <c r="Q35" i="7" s="1"/>
  <c r="G73" i="7"/>
  <c r="C39" i="7" s="1"/>
  <c r="G69" i="7"/>
  <c r="C35" i="7" s="1"/>
  <c r="E75" i="7"/>
  <c r="E76" i="7" s="1"/>
  <c r="G76" i="7" s="1"/>
  <c r="C42" i="7" s="1"/>
  <c r="O11" i="9"/>
  <c r="I23" i="9"/>
  <c r="C13" i="9"/>
  <c r="I22" i="8"/>
  <c r="O20" i="8"/>
  <c r="O11" i="8"/>
  <c r="O80" i="7"/>
  <c r="U35" i="7" s="1"/>
  <c r="O78" i="7"/>
  <c r="U33" i="7" s="1"/>
  <c r="W33" i="7" s="1"/>
  <c r="AC28" i="7"/>
  <c r="AA27" i="7"/>
  <c r="AC27" i="7" s="1"/>
  <c r="AG64" i="7"/>
  <c r="O66" i="7"/>
  <c r="I32" i="7" s="1"/>
  <c r="AG67" i="7"/>
  <c r="D72" i="7"/>
  <c r="G72" i="7" s="1"/>
  <c r="C38" i="7" s="1"/>
  <c r="AC73" i="7"/>
  <c r="AG73" i="7" s="1"/>
  <c r="AA39" i="7" s="1"/>
  <c r="V79" i="7"/>
  <c r="X79" i="7" s="1"/>
  <c r="O45" i="7" s="1"/>
  <c r="X78" i="7"/>
  <c r="O44" i="7" s="1"/>
  <c r="X63" i="7"/>
  <c r="O29" i="7" s="1"/>
  <c r="O76" i="7"/>
  <c r="U31" i="7" s="1"/>
  <c r="AG72" i="7"/>
  <c r="O74" i="7"/>
  <c r="U29" i="7" s="1"/>
  <c r="X76" i="7"/>
  <c r="O42" i="7" s="1"/>
  <c r="AG65" i="7"/>
  <c r="AA31" i="7" s="1"/>
  <c r="E43" i="7"/>
  <c r="C11" i="7"/>
  <c r="E11" i="7" s="1"/>
  <c r="E32" i="7"/>
  <c r="C23" i="7"/>
  <c r="E23" i="7" s="1"/>
  <c r="E30" i="7"/>
  <c r="X72" i="7"/>
  <c r="O38" i="7" s="1"/>
  <c r="Q32" i="7"/>
  <c r="O23" i="7"/>
  <c r="Q23" i="7" s="1"/>
  <c r="X67" i="7"/>
  <c r="O33" i="7" s="1"/>
  <c r="X65" i="7"/>
  <c r="O31" i="7" s="1"/>
  <c r="AC32" i="7"/>
  <c r="AA23" i="7"/>
  <c r="AC23" i="7" s="1"/>
  <c r="W34" i="7"/>
  <c r="U21" i="7"/>
  <c r="W21" i="7" s="1"/>
  <c r="Q43" i="7"/>
  <c r="O12" i="7"/>
  <c r="Q12" i="7" s="1"/>
  <c r="G63" i="7"/>
  <c r="C29" i="7" s="1"/>
  <c r="X71" i="7"/>
  <c r="O37" i="7" s="1"/>
  <c r="C27" i="7"/>
  <c r="E27" i="7" s="1"/>
  <c r="E53" i="7"/>
  <c r="AG71" i="7"/>
  <c r="AA37" i="7" s="1"/>
  <c r="X73" i="7"/>
  <c r="O39" i="7" s="1"/>
  <c r="AG63" i="7"/>
  <c r="G67" i="7"/>
  <c r="C33" i="7" s="1"/>
  <c r="O62" i="7"/>
  <c r="I28" i="7" s="1"/>
  <c r="I27" i="7" s="1"/>
  <c r="K27" i="7" s="1"/>
  <c r="X75" i="7"/>
  <c r="O41" i="7" s="1"/>
  <c r="E36" i="7"/>
  <c r="C19" i="7"/>
  <c r="E19" i="7" s="1"/>
  <c r="E54" i="7"/>
  <c r="W32" i="7"/>
  <c r="U23" i="7"/>
  <c r="W23" i="7" s="1"/>
  <c r="AA19" i="7"/>
  <c r="AC19" i="7" s="1"/>
  <c r="AC36" i="7"/>
  <c r="W30" i="7"/>
  <c r="U25" i="7"/>
  <c r="W25" i="7" s="1"/>
  <c r="W35" i="7"/>
  <c r="O15" i="7"/>
  <c r="Q15" i="7" s="1"/>
  <c r="Q28" i="7"/>
  <c r="Q36" i="7"/>
  <c r="O19" i="7"/>
  <c r="Q19" i="7" s="1"/>
  <c r="M63" i="7"/>
  <c r="O63" i="7" s="1"/>
  <c r="I29" i="7" s="1"/>
  <c r="M64" i="7"/>
  <c r="O64" i="7" s="1"/>
  <c r="I30" i="7" s="1"/>
  <c r="M69" i="7"/>
  <c r="O69" i="7" s="1"/>
  <c r="I35" i="7" s="1"/>
  <c r="M68" i="7"/>
  <c r="O68" i="7" s="1"/>
  <c r="I34" i="7" s="1"/>
  <c r="M67" i="7"/>
  <c r="O67" i="7" s="1"/>
  <c r="I33" i="7" s="1"/>
  <c r="G71" i="7"/>
  <c r="C37" i="7" s="1"/>
  <c r="C10" i="7"/>
  <c r="F45" i="7" s="1"/>
  <c r="C21" i="7"/>
  <c r="E21" i="7" s="1"/>
  <c r="O27" i="7"/>
  <c r="Q27" i="7" s="1"/>
  <c r="E40" i="7"/>
  <c r="G65" i="7"/>
  <c r="C31" i="7" s="1"/>
  <c r="M65" i="7"/>
  <c r="O65" i="7" s="1"/>
  <c r="I31" i="7" s="1"/>
  <c r="AC68" i="7"/>
  <c r="AG68" i="7" s="1"/>
  <c r="AA34" i="7" s="1"/>
  <c r="AC69" i="7"/>
  <c r="AG69" i="7" s="1"/>
  <c r="AA35" i="7" s="1"/>
  <c r="X68" i="7"/>
  <c r="O34" i="7" s="1"/>
  <c r="F55" i="7"/>
  <c r="W28" i="7"/>
  <c r="Q30" i="7"/>
  <c r="AI10" i="8" l="1"/>
  <c r="AA29" i="7"/>
  <c r="AC29" i="7" s="1"/>
  <c r="AA33" i="7"/>
  <c r="AC33" i="7" s="1"/>
  <c r="AA30" i="7"/>
  <c r="AA25" i="7" s="1"/>
  <c r="AC25" i="7" s="1"/>
  <c r="AA38" i="7"/>
  <c r="AC38" i="7" s="1"/>
  <c r="AG10" i="9"/>
  <c r="AI13" i="9"/>
  <c r="AG24" i="9"/>
  <c r="AI24" i="9"/>
  <c r="AJ24" i="9" s="1"/>
  <c r="AG20" i="9"/>
  <c r="AI10" i="9"/>
  <c r="AG13" i="9"/>
  <c r="AI20" i="9"/>
  <c r="AJ36" i="9"/>
  <c r="AI13" i="8"/>
  <c r="AG24" i="8"/>
  <c r="AJ24" i="8" s="1"/>
  <c r="AG13" i="8"/>
  <c r="AI20" i="8"/>
  <c r="AG20" i="8"/>
  <c r="AJ20" i="8" s="1"/>
  <c r="AJ43" i="8"/>
  <c r="AJ36" i="8"/>
  <c r="W29" i="7"/>
  <c r="X34" i="7"/>
  <c r="F36" i="7"/>
  <c r="O26" i="7"/>
  <c r="Q26" i="7" s="1"/>
  <c r="R29" i="7"/>
  <c r="F28" i="7"/>
  <c r="U24" i="7"/>
  <c r="W24" i="7" s="1"/>
  <c r="X31" i="7"/>
  <c r="Q31" i="7"/>
  <c r="AJ28" i="9"/>
  <c r="X32" i="7"/>
  <c r="C26" i="7"/>
  <c r="E26" i="7" s="1"/>
  <c r="F29" i="7"/>
  <c r="Q33" i="7"/>
  <c r="U22" i="7"/>
  <c r="W22" i="7" s="1"/>
  <c r="X33" i="7"/>
  <c r="F44" i="7"/>
  <c r="F43" i="7"/>
  <c r="F31" i="7"/>
  <c r="E33" i="7"/>
  <c r="U20" i="7"/>
  <c r="W20" i="7" s="1"/>
  <c r="X35" i="7"/>
  <c r="C20" i="7"/>
  <c r="F35" i="7"/>
  <c r="F34" i="7"/>
  <c r="R28" i="7"/>
  <c r="O20" i="7"/>
  <c r="R35" i="7"/>
  <c r="F38" i="7"/>
  <c r="C16" i="7"/>
  <c r="E16" i="7" s="1"/>
  <c r="AJ32" i="8"/>
  <c r="X28" i="7"/>
  <c r="X30" i="7"/>
  <c r="F32" i="7"/>
  <c r="O16" i="7"/>
  <c r="Q16" i="7" s="1"/>
  <c r="R39" i="7"/>
  <c r="R36" i="7"/>
  <c r="R40" i="7"/>
  <c r="O17" i="7"/>
  <c r="Q17" i="7" s="1"/>
  <c r="R38" i="7"/>
  <c r="O18" i="7"/>
  <c r="Q18" i="7" s="1"/>
  <c r="O13" i="7"/>
  <c r="R42" i="7"/>
  <c r="O10" i="7"/>
  <c r="Q10" i="7" s="1"/>
  <c r="R43" i="7"/>
  <c r="AJ43" i="9"/>
  <c r="AG28" i="7"/>
  <c r="E35" i="7"/>
  <c r="AJ28" i="8"/>
  <c r="AJ32" i="9"/>
  <c r="AI43" i="7"/>
  <c r="AJ43" i="7" s="1"/>
  <c r="AJ10" i="8"/>
  <c r="Q13" i="7"/>
  <c r="AG32" i="7"/>
  <c r="AI36" i="7"/>
  <c r="AI32" i="7"/>
  <c r="E10" i="7"/>
  <c r="AG10" i="7"/>
  <c r="AI28" i="7"/>
  <c r="G75" i="7"/>
  <c r="C41" i="7" s="1"/>
  <c r="E41" i="7" s="1"/>
  <c r="E39" i="7"/>
  <c r="AA22" i="7"/>
  <c r="AC22" i="7" s="1"/>
  <c r="AC17" i="7"/>
  <c r="AD38" i="7"/>
  <c r="AA24" i="7"/>
  <c r="AC24" i="7" s="1"/>
  <c r="AC31" i="7"/>
  <c r="AD30" i="7"/>
  <c r="AD28" i="7"/>
  <c r="Q42" i="7"/>
  <c r="Q38" i="7"/>
  <c r="U26" i="7"/>
  <c r="W26" i="7" s="1"/>
  <c r="Q45" i="7"/>
  <c r="AA18" i="7"/>
  <c r="AC18" i="7" s="1"/>
  <c r="AC37" i="7"/>
  <c r="W31" i="7"/>
  <c r="AA16" i="7"/>
  <c r="AC16" i="7" s="1"/>
  <c r="AC39" i="7"/>
  <c r="C17" i="7"/>
  <c r="E17" i="7" s="1"/>
  <c r="E38" i="7"/>
  <c r="AD32" i="7"/>
  <c r="I23" i="7"/>
  <c r="K32" i="7"/>
  <c r="Q29" i="7"/>
  <c r="K28" i="7"/>
  <c r="O22" i="7"/>
  <c r="Q22" i="7" s="1"/>
  <c r="Q37" i="7"/>
  <c r="O24" i="7"/>
  <c r="R31" i="7" s="1"/>
  <c r="L28" i="7"/>
  <c r="E29" i="7"/>
  <c r="C22" i="7"/>
  <c r="E22" i="7" s="1"/>
  <c r="Q41" i="7"/>
  <c r="O14" i="7"/>
  <c r="Q14" i="7" s="1"/>
  <c r="Q39" i="7"/>
  <c r="Q44" i="7"/>
  <c r="O11" i="7"/>
  <c r="Q11" i="7" s="1"/>
  <c r="K31" i="7"/>
  <c r="I24" i="7"/>
  <c r="K24" i="7" s="1"/>
  <c r="AA21" i="7"/>
  <c r="AC21" i="7" s="1"/>
  <c r="AC34" i="7"/>
  <c r="K33" i="7"/>
  <c r="I22" i="7"/>
  <c r="K22" i="7" s="1"/>
  <c r="K29" i="7"/>
  <c r="I26" i="7"/>
  <c r="K26" i="7" s="1"/>
  <c r="C13" i="7"/>
  <c r="F42" i="7" s="1"/>
  <c r="E42" i="7"/>
  <c r="AA20" i="7"/>
  <c r="AC20" i="7" s="1"/>
  <c r="AC35" i="7"/>
  <c r="Q34" i="7"/>
  <c r="O21" i="7"/>
  <c r="Q21" i="7" s="1"/>
  <c r="E31" i="7"/>
  <c r="C24" i="7"/>
  <c r="AD36" i="7"/>
  <c r="E20" i="7"/>
  <c r="C18" i="7"/>
  <c r="E18" i="7" s="1"/>
  <c r="E37" i="7"/>
  <c r="AD29" i="7"/>
  <c r="K30" i="7"/>
  <c r="I25" i="7"/>
  <c r="K25" i="7" s="1"/>
  <c r="K34" i="7"/>
  <c r="I21" i="7"/>
  <c r="K21" i="7" s="1"/>
  <c r="Q20" i="7"/>
  <c r="K35" i="7"/>
  <c r="I20" i="7"/>
  <c r="K20" i="7" s="1"/>
  <c r="AC30" i="7" l="1"/>
  <c r="AJ13" i="9"/>
  <c r="AA17" i="7"/>
  <c r="AA26" i="7"/>
  <c r="AC26" i="7" s="1"/>
  <c r="AJ10" i="9"/>
  <c r="AJ20" i="9"/>
  <c r="AJ13" i="8"/>
  <c r="AD34" i="7"/>
  <c r="R45" i="7"/>
  <c r="F39" i="7"/>
  <c r="F33" i="7"/>
  <c r="C14" i="7"/>
  <c r="E14" i="7" s="1"/>
  <c r="F41" i="7"/>
  <c r="AI20" i="7"/>
  <c r="F37" i="7"/>
  <c r="R33" i="7"/>
  <c r="X29" i="7"/>
  <c r="R34" i="7"/>
  <c r="R41" i="7"/>
  <c r="R37" i="7"/>
  <c r="R44" i="7"/>
  <c r="AI10" i="7"/>
  <c r="AJ10" i="7" s="1"/>
  <c r="AI13" i="7"/>
  <c r="Q24" i="7"/>
  <c r="AI24" i="7"/>
  <c r="AG36" i="7"/>
  <c r="AJ36" i="7" s="1"/>
  <c r="AD31" i="7"/>
  <c r="AD33" i="7"/>
  <c r="AD37" i="7"/>
  <c r="L33" i="7"/>
  <c r="AD39" i="7"/>
  <c r="K23" i="7"/>
  <c r="L32" i="7"/>
  <c r="L29" i="7"/>
  <c r="AD35" i="7"/>
  <c r="AJ28" i="7"/>
  <c r="L31" i="7"/>
  <c r="L34" i="7"/>
  <c r="AJ32" i="7"/>
  <c r="E13" i="7"/>
  <c r="AG20" i="7"/>
  <c r="L35" i="7"/>
  <c r="L30" i="7"/>
  <c r="E24" i="7"/>
  <c r="AG24" i="7"/>
  <c r="AG13" i="7" l="1"/>
  <c r="AJ24" i="7"/>
  <c r="AJ13" i="7"/>
  <c r="AJ20" i="7"/>
</calcChain>
</file>

<file path=xl/sharedStrings.xml><?xml version="1.0" encoding="utf-8"?>
<sst xmlns="http://schemas.openxmlformats.org/spreadsheetml/2006/main" count="832" uniqueCount="106">
  <si>
    <t>Serial no</t>
    <phoneticPr fontId="3" type="noConversion"/>
  </si>
  <si>
    <t>Size</t>
    <phoneticPr fontId="3" type="noConversion"/>
  </si>
  <si>
    <t>Date</t>
    <phoneticPr fontId="3" type="noConversion"/>
  </si>
  <si>
    <t>A</t>
    <phoneticPr fontId="2" type="noConversion"/>
  </si>
  <si>
    <t>Brake</t>
    <phoneticPr fontId="2" type="noConversion"/>
  </si>
  <si>
    <t>CAD</t>
    <phoneticPr fontId="2" type="noConversion"/>
  </si>
  <si>
    <t>Upper</t>
    <phoneticPr fontId="2" type="noConversion"/>
  </si>
  <si>
    <t>HS</t>
    <phoneticPr fontId="2" type="noConversion"/>
  </si>
  <si>
    <t>Total</t>
    <phoneticPr fontId="2" type="noConversion"/>
  </si>
  <si>
    <t>AB</t>
    <phoneticPr fontId="2" type="noConversion"/>
  </si>
  <si>
    <t>B</t>
    <phoneticPr fontId="2" type="noConversion"/>
  </si>
  <si>
    <t>C</t>
    <phoneticPr fontId="2" type="noConversion"/>
  </si>
  <si>
    <t xml:space="preserve"> </t>
    <phoneticPr fontId="2" type="noConversion"/>
  </si>
  <si>
    <t>B Riser</t>
    <phoneticPr fontId="2" type="noConversion"/>
  </si>
  <si>
    <t>Stabi Riser</t>
    <phoneticPr fontId="2" type="noConversion"/>
  </si>
  <si>
    <t>Risers</t>
    <phoneticPr fontId="2" type="noConversion"/>
  </si>
  <si>
    <t>Trim</t>
  </si>
  <si>
    <t>Color</t>
  </si>
  <si>
    <t>Rev PMLG</t>
  </si>
  <si>
    <t>Δ Zero</t>
  </si>
  <si>
    <t>Inspection</t>
    <phoneticPr fontId="3" type="noConversion"/>
  </si>
  <si>
    <t>Rev Lines</t>
  </si>
  <si>
    <t>Gathering</t>
  </si>
  <si>
    <t>H/MID</t>
  </si>
  <si>
    <t>MID</t>
  </si>
  <si>
    <t>L/MID</t>
  </si>
  <si>
    <t>MAIN</t>
  </si>
  <si>
    <t>HS</t>
  </si>
  <si>
    <t>Remarks</t>
  </si>
  <si>
    <t>Left</t>
  </si>
  <si>
    <t>Right</t>
  </si>
  <si>
    <t>Risers Trim</t>
  </si>
  <si>
    <t>CAD</t>
  </si>
  <si>
    <t>No.</t>
  </si>
  <si>
    <t>Wing</t>
  </si>
  <si>
    <t>Diff.</t>
  </si>
  <si>
    <t>Delta</t>
  </si>
  <si>
    <t>Risers Accelerated</t>
  </si>
  <si>
    <t>Red</t>
  </si>
  <si>
    <t>Blue</t>
  </si>
  <si>
    <t>C</t>
  </si>
  <si>
    <t>Difference Delta</t>
  </si>
  <si>
    <t xml:space="preserve"> &gt;15</t>
  </si>
  <si>
    <t>A</t>
  </si>
  <si>
    <t>B</t>
  </si>
  <si>
    <t>A'</t>
  </si>
  <si>
    <t>Stabilo</t>
  </si>
  <si>
    <t>B - A'</t>
  </si>
  <si>
    <t>B - A</t>
  </si>
  <si>
    <t>Group 1</t>
  </si>
  <si>
    <t>Group 2</t>
  </si>
  <si>
    <t>Group 3</t>
  </si>
  <si>
    <t>Group</t>
  </si>
  <si>
    <t>Delta*</t>
  </si>
  <si>
    <t>Right</t>
    <phoneticPr fontId="2" type="noConversion"/>
  </si>
  <si>
    <t>V1.0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</si>
  <si>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</si>
  <si>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</si>
  <si>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</si>
  <si>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XXS</t>
    <phoneticPr fontId="2" type="noConversion"/>
  </si>
  <si>
    <t>XS</t>
    <phoneticPr fontId="2" type="noConversion"/>
  </si>
  <si>
    <t>*Remark: B-A' in trim = -30mm</t>
  </si>
  <si>
    <t>Model:</t>
  </si>
  <si>
    <t>Sizes:</t>
  </si>
  <si>
    <t>Manufacturer:</t>
  </si>
  <si>
    <t>Gin Gliders Inc.</t>
  </si>
  <si>
    <t>Date:</t>
  </si>
  <si>
    <t>Bonanza 3</t>
  </si>
  <si>
    <t>Riser</t>
  </si>
  <si>
    <t>Connection Riser - Main lines</t>
  </si>
  <si>
    <t>Riser lengths [mm] *</t>
  </si>
  <si>
    <t>Main lines</t>
  </si>
  <si>
    <t>Size</t>
  </si>
  <si>
    <t>Setting</t>
  </si>
  <si>
    <t>A’</t>
  </si>
  <si>
    <t>A1, A2</t>
  </si>
  <si>
    <t>Trim speed</t>
  </si>
  <si>
    <t>Full speed</t>
  </si>
  <si>
    <t>B1, B2, B3</t>
  </si>
  <si>
    <t xml:space="preserve">  * incl. carabiner (Maillions)</t>
  </si>
  <si>
    <t>A3, Stabilo</t>
  </si>
  <si>
    <t>XXS</t>
  </si>
  <si>
    <t>XS</t>
  </si>
  <si>
    <t>S, M, L</t>
  </si>
  <si>
    <t>Production lenght</t>
  </si>
  <si>
    <t>BI</t>
  </si>
  <si>
    <t>BII</t>
  </si>
  <si>
    <t>BIII</t>
  </si>
  <si>
    <t>MAIN*</t>
  </si>
  <si>
    <t>Reference for AoA trimming refer to:
"GinGliders_Inspection-Instructions"</t>
  </si>
  <si>
    <t>Relative line length – Angle of attack (AoA)</t>
  </si>
  <si>
    <t>*  + wing is slower</t>
  </si>
  <si>
    <t xml:space="preserve">     - wing is faster</t>
  </si>
  <si>
    <t>*</t>
  </si>
  <si>
    <t xml:space="preserve">Line plan </t>
  </si>
  <si>
    <t>Fully accelerated riser measurement</t>
  </si>
  <si>
    <t>Riser drawing</t>
  </si>
  <si>
    <t xml:space="preserve">Riser </t>
  </si>
  <si>
    <t>all sizes</t>
  </si>
  <si>
    <t>A Riser</t>
  </si>
  <si>
    <t>A' riser</t>
  </si>
  <si>
    <t>GIN Bonanza 3 L - serial</t>
  </si>
  <si>
    <t>GIN Bonanza 3 M - serial</t>
  </si>
  <si>
    <t xml:space="preserve">GIN Bonanza 3 S - serial </t>
  </si>
  <si>
    <t>GIN Bonanza 3 XS - serial</t>
  </si>
  <si>
    <t xml:space="preserve">GIN Bonanza 3 XXS - serial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</si>
</sst>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/mmm/yy;@"/>
    <numFmt numFmtId="165" formatCode="\+#0;\-#0"/>
    <numFmt numFmtId="166" formatCode="0.0"/>
  </numFmts>
  <fonts count="2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Calibri"/>
      <family val="2"/>
      <charset val="129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20"/>
      <color indexed="10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20"/>
      <name val="Arial"/>
      <family val="2"/>
    </font>
    <font>
      <b/>
      <sz val="11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4" fillId="0" borderId="0">
      <alignment vertical="center"/>
    </xf>
  </cellStyleXfs>
  <cellXfs count="30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66" fontId="8" fillId="0" borderId="0" xfId="0" applyNumberFormat="1" applyFont="1">
      <alignment vertical="center"/>
    </xf>
    <xf numFmtId="0" fontId="0" fillId="0" borderId="0" xfId="0" applyAlignment="1"/>
    <xf numFmtId="0" fontId="8" fillId="0" borderId="55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8" fillId="0" borderId="55" xfId="0" applyFont="1" applyBorder="1">
      <alignment vertical="center"/>
    </xf>
    <xf numFmtId="0" fontId="8" fillId="0" borderId="56" xfId="0" applyFont="1" applyBorder="1">
      <alignment vertical="center"/>
    </xf>
    <xf numFmtId="0" fontId="0" fillId="15" borderId="16" xfId="0" applyFill="1" applyBorder="1" applyAlignment="1"/>
    <xf numFmtId="0" fontId="11" fillId="15" borderId="16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" fontId="14" fillId="18" borderId="11" xfId="0" applyNumberFormat="1" applyFont="1" applyFill="1" applyBorder="1" applyAlignment="1">
      <alignment horizontal="center" vertical="center"/>
    </xf>
    <xf numFmtId="1" fontId="14" fillId="8" borderId="22" xfId="0" applyNumberFormat="1" applyFont="1" applyFill="1" applyBorder="1" applyAlignment="1">
      <alignment horizontal="center" vertical="center"/>
    </xf>
    <xf numFmtId="1" fontId="16" fillId="17" borderId="22" xfId="0" applyNumberFormat="1" applyFont="1" applyFill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7" xfId="0" applyFont="1" applyBorder="1">
      <alignment vertical="center"/>
    </xf>
    <xf numFmtId="0" fontId="8" fillId="3" borderId="17" xfId="0" applyFont="1" applyFill="1" applyBorder="1">
      <alignment vertical="center"/>
    </xf>
    <xf numFmtId="1" fontId="8" fillId="3" borderId="18" xfId="0" applyNumberFormat="1" applyFont="1" applyFill="1" applyBorder="1">
      <alignment vertical="center"/>
    </xf>
    <xf numFmtId="0" fontId="8" fillId="3" borderId="18" xfId="0" applyFont="1" applyFill="1" applyBorder="1">
      <alignment vertical="center"/>
    </xf>
    <xf numFmtId="0" fontId="8" fillId="4" borderId="18" xfId="0" applyFont="1" applyFill="1" applyBorder="1">
      <alignment vertical="center"/>
    </xf>
    <xf numFmtId="165" fontId="17" fillId="0" borderId="18" xfId="0" applyNumberFormat="1" applyFont="1" applyBorder="1" applyAlignment="1">
      <alignment horizontal="center"/>
    </xf>
    <xf numFmtId="165" fontId="17" fillId="0" borderId="45" xfId="0" applyNumberFormat="1" applyFont="1" applyBorder="1" applyAlignment="1">
      <alignment horizontal="center"/>
    </xf>
    <xf numFmtId="0" fontId="8" fillId="3" borderId="20" xfId="0" applyFont="1" applyFill="1" applyBorder="1">
      <alignment vertical="center"/>
    </xf>
    <xf numFmtId="1" fontId="8" fillId="3" borderId="16" xfId="0" applyNumberFormat="1" applyFont="1" applyFill="1" applyBorder="1">
      <alignment vertical="center"/>
    </xf>
    <xf numFmtId="0" fontId="8" fillId="3" borderId="16" xfId="0" applyFont="1" applyFill="1" applyBorder="1">
      <alignment vertical="center"/>
    </xf>
    <xf numFmtId="0" fontId="8" fillId="4" borderId="16" xfId="0" applyFont="1" applyFill="1" applyBorder="1">
      <alignment vertical="center"/>
    </xf>
    <xf numFmtId="165" fontId="17" fillId="0" borderId="47" xfId="0" applyNumberFormat="1" applyFont="1" applyBorder="1" applyAlignment="1">
      <alignment horizontal="center"/>
    </xf>
    <xf numFmtId="165" fontId="17" fillId="0" borderId="42" xfId="0" applyNumberFormat="1" applyFont="1" applyBorder="1" applyAlignment="1">
      <alignment horizontal="center"/>
    </xf>
    <xf numFmtId="0" fontId="8" fillId="0" borderId="20" xfId="0" applyFont="1" applyBorder="1">
      <alignment vertical="center"/>
    </xf>
    <xf numFmtId="1" fontId="8" fillId="0" borderId="16" xfId="0" applyNumberFormat="1" applyFont="1" applyBorder="1">
      <alignment vertical="center"/>
    </xf>
    <xf numFmtId="0" fontId="8" fillId="0" borderId="16" xfId="0" applyFont="1" applyBorder="1">
      <alignment vertical="center"/>
    </xf>
    <xf numFmtId="0" fontId="8" fillId="4" borderId="30" xfId="0" applyFont="1" applyFill="1" applyBorder="1">
      <alignment vertical="center"/>
    </xf>
    <xf numFmtId="0" fontId="8" fillId="5" borderId="20" xfId="0" applyFont="1" applyFill="1" applyBorder="1">
      <alignment vertical="center"/>
    </xf>
    <xf numFmtId="1" fontId="8" fillId="5" borderId="16" xfId="0" applyNumberFormat="1" applyFont="1" applyFill="1" applyBorder="1">
      <alignment vertical="center"/>
    </xf>
    <xf numFmtId="0" fontId="8" fillId="5" borderId="16" xfId="0" applyFont="1" applyFill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165" fontId="17" fillId="0" borderId="16" xfId="0" applyNumberFormat="1" applyFont="1" applyBorder="1" applyAlignment="1">
      <alignment horizontal="center"/>
    </xf>
    <xf numFmtId="0" fontId="8" fillId="6" borderId="20" xfId="0" applyFont="1" applyFill="1" applyBorder="1">
      <alignment vertical="center"/>
    </xf>
    <xf numFmtId="1" fontId="8" fillId="6" borderId="16" xfId="0" applyNumberFormat="1" applyFont="1" applyFill="1" applyBorder="1">
      <alignment vertical="center"/>
    </xf>
    <xf numFmtId="0" fontId="8" fillId="6" borderId="16" xfId="0" applyFont="1" applyFill="1" applyBorder="1">
      <alignment vertical="center"/>
    </xf>
    <xf numFmtId="0" fontId="8" fillId="6" borderId="17" xfId="0" applyFont="1" applyFill="1" applyBorder="1">
      <alignment vertical="center"/>
    </xf>
    <xf numFmtId="1" fontId="8" fillId="6" borderId="18" xfId="0" applyNumberFormat="1" applyFont="1" applyFill="1" applyBorder="1">
      <alignment vertical="center"/>
    </xf>
    <xf numFmtId="0" fontId="8" fillId="6" borderId="18" xfId="0" applyFont="1" applyFill="1" applyBorder="1">
      <alignment vertical="center"/>
    </xf>
    <xf numFmtId="165" fontId="17" fillId="0" borderId="23" xfId="0" applyNumberFormat="1" applyFont="1" applyBorder="1" applyAlignment="1">
      <alignment horizontal="center"/>
    </xf>
    <xf numFmtId="165" fontId="17" fillId="0" borderId="31" xfId="0" applyNumberFormat="1" applyFont="1" applyBorder="1" applyAlignment="1">
      <alignment horizontal="center"/>
    </xf>
    <xf numFmtId="0" fontId="8" fillId="7" borderId="20" xfId="0" applyFont="1" applyFill="1" applyBorder="1">
      <alignment vertical="center"/>
    </xf>
    <xf numFmtId="1" fontId="8" fillId="7" borderId="16" xfId="0" applyNumberFormat="1" applyFont="1" applyFill="1" applyBorder="1">
      <alignment vertical="center"/>
    </xf>
    <xf numFmtId="0" fontId="8" fillId="7" borderId="16" xfId="0" applyFont="1" applyFill="1" applyBorder="1">
      <alignment vertical="center"/>
    </xf>
    <xf numFmtId="0" fontId="8" fillId="8" borderId="10" xfId="0" applyFont="1" applyFill="1" applyBorder="1">
      <alignment vertical="center"/>
    </xf>
    <xf numFmtId="1" fontId="8" fillId="8" borderId="11" xfId="0" applyNumberFormat="1" applyFont="1" applyFill="1" applyBorder="1">
      <alignment vertical="center"/>
    </xf>
    <xf numFmtId="0" fontId="8" fillId="8" borderId="11" xfId="0" applyFont="1" applyFill="1" applyBorder="1">
      <alignment vertical="center"/>
    </xf>
    <xf numFmtId="0" fontId="8" fillId="4" borderId="11" xfId="0" applyFont="1" applyFill="1" applyBorder="1">
      <alignment vertical="center"/>
    </xf>
    <xf numFmtId="165" fontId="17" fillId="0" borderId="46" xfId="0" applyNumberFormat="1" applyFont="1" applyBorder="1" applyAlignment="1">
      <alignment horizontal="center"/>
    </xf>
    <xf numFmtId="165" fontId="17" fillId="0" borderId="12" xfId="0" applyNumberFormat="1" applyFont="1" applyBorder="1" applyAlignment="1">
      <alignment horizontal="center"/>
    </xf>
    <xf numFmtId="165" fontId="17" fillId="0" borderId="11" xfId="0" applyNumberFormat="1" applyFont="1" applyBorder="1" applyAlignment="1">
      <alignment horizontal="center"/>
    </xf>
    <xf numFmtId="0" fontId="8" fillId="8" borderId="4" xfId="0" applyFont="1" applyFill="1" applyBorder="1">
      <alignment vertical="center"/>
    </xf>
    <xf numFmtId="1" fontId="8" fillId="8" borderId="5" xfId="0" applyNumberFormat="1" applyFont="1" applyFill="1" applyBorder="1">
      <alignment vertical="center"/>
    </xf>
    <xf numFmtId="0" fontId="8" fillId="8" borderId="5" xfId="0" applyFont="1" applyFill="1" applyBorder="1">
      <alignment vertical="center"/>
    </xf>
    <xf numFmtId="0" fontId="8" fillId="4" borderId="5" xfId="0" applyFont="1" applyFill="1" applyBorder="1">
      <alignment vertical="center"/>
    </xf>
    <xf numFmtId="1" fontId="9" fillId="0" borderId="19" xfId="0" applyNumberFormat="1" applyFont="1" applyBorder="1">
      <alignment vertical="center"/>
    </xf>
    <xf numFmtId="1" fontId="9" fillId="0" borderId="6" xfId="0" applyNumberFormat="1" applyFont="1" applyBorder="1">
      <alignment vertical="center"/>
    </xf>
    <xf numFmtId="165" fontId="17" fillId="0" borderId="5" xfId="0" applyNumberFormat="1" applyFont="1" applyBorder="1" applyAlignment="1">
      <alignment horizontal="center"/>
    </xf>
    <xf numFmtId="1" fontId="9" fillId="0" borderId="21" xfId="0" applyNumberFormat="1" applyFont="1" applyBorder="1">
      <alignment vertical="center"/>
    </xf>
    <xf numFmtId="0" fontId="8" fillId="7" borderId="29" xfId="0" applyFont="1" applyFill="1" applyBorder="1">
      <alignment vertical="center"/>
    </xf>
    <xf numFmtId="1" fontId="8" fillId="7" borderId="30" xfId="0" applyNumberFormat="1" applyFont="1" applyFill="1" applyBorder="1">
      <alignment vertical="center"/>
    </xf>
    <xf numFmtId="0" fontId="8" fillId="7" borderId="30" xfId="0" applyFont="1" applyFill="1" applyBorder="1">
      <alignment vertical="center"/>
    </xf>
    <xf numFmtId="0" fontId="8" fillId="6" borderId="10" xfId="0" applyFont="1" applyFill="1" applyBorder="1">
      <alignment vertical="center"/>
    </xf>
    <xf numFmtId="1" fontId="8" fillId="6" borderId="11" xfId="0" applyNumberFormat="1" applyFont="1" applyFill="1" applyBorder="1">
      <alignment vertical="center"/>
    </xf>
    <xf numFmtId="0" fontId="8" fillId="6" borderId="11" xfId="0" applyFont="1" applyFill="1" applyBorder="1">
      <alignment vertical="center"/>
    </xf>
    <xf numFmtId="1" fontId="9" fillId="0" borderId="22" xfId="0" applyNumberFormat="1" applyFont="1" applyBorder="1">
      <alignment vertical="center"/>
    </xf>
    <xf numFmtId="165" fontId="17" fillId="0" borderId="51" xfId="0" applyNumberFormat="1" applyFont="1" applyBorder="1" applyAlignment="1">
      <alignment horizont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3" borderId="29" xfId="0" applyFont="1" applyFill="1" applyBorder="1">
      <alignment vertical="center"/>
    </xf>
    <xf numFmtId="1" fontId="8" fillId="3" borderId="30" xfId="0" applyNumberFormat="1" applyFont="1" applyFill="1" applyBorder="1">
      <alignment vertical="center"/>
    </xf>
    <xf numFmtId="0" fontId="8" fillId="3" borderId="30" xfId="0" applyFont="1" applyFill="1" applyBorder="1">
      <alignment vertical="center"/>
    </xf>
    <xf numFmtId="0" fontId="8" fillId="3" borderId="10" xfId="0" applyFont="1" applyFill="1" applyBorder="1">
      <alignment vertical="center"/>
    </xf>
    <xf numFmtId="1" fontId="8" fillId="3" borderId="11" xfId="0" applyNumberFormat="1" applyFont="1" applyFill="1" applyBorder="1">
      <alignment vertical="center"/>
    </xf>
    <xf numFmtId="0" fontId="8" fillId="3" borderId="11" xfId="0" applyFont="1" applyFill="1" applyBorder="1">
      <alignment vertical="center"/>
    </xf>
    <xf numFmtId="165" fontId="17" fillId="0" borderId="52" xfId="0" applyNumberFormat="1" applyFont="1" applyBorder="1" applyAlignment="1">
      <alignment horizontal="center"/>
    </xf>
    <xf numFmtId="0" fontId="16" fillId="14" borderId="34" xfId="0" applyFont="1" applyFill="1" applyBorder="1">
      <alignment vertical="center"/>
    </xf>
    <xf numFmtId="0" fontId="14" fillId="0" borderId="35" xfId="0" applyFont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9" borderId="5" xfId="0" applyFont="1" applyFill="1" applyBorder="1">
      <alignment vertical="center"/>
    </xf>
    <xf numFmtId="0" fontId="8" fillId="9" borderId="38" xfId="0" applyFont="1" applyFill="1" applyBorder="1">
      <alignment vertical="center"/>
    </xf>
    <xf numFmtId="0" fontId="8" fillId="0" borderId="19" xfId="0" applyFont="1" applyBorder="1">
      <alignment vertical="center"/>
    </xf>
    <xf numFmtId="0" fontId="8" fillId="9" borderId="16" xfId="0" applyFont="1" applyFill="1" applyBorder="1">
      <alignment vertical="center"/>
    </xf>
    <xf numFmtId="0" fontId="8" fillId="9" borderId="31" xfId="0" applyFont="1" applyFill="1" applyBorder="1">
      <alignment vertical="center"/>
    </xf>
    <xf numFmtId="0" fontId="8" fillId="0" borderId="21" xfId="0" applyFont="1" applyBorder="1">
      <alignment vertical="center"/>
    </xf>
    <xf numFmtId="0" fontId="8" fillId="9" borderId="11" xfId="0" applyFont="1" applyFill="1" applyBorder="1">
      <alignment vertical="center"/>
    </xf>
    <xf numFmtId="0" fontId="8" fillId="9" borderId="12" xfId="0" applyFont="1" applyFill="1" applyBorder="1">
      <alignment vertical="center"/>
    </xf>
    <xf numFmtId="0" fontId="8" fillId="0" borderId="22" xfId="0" applyFont="1" applyBorder="1">
      <alignment vertical="center"/>
    </xf>
    <xf numFmtId="0" fontId="8" fillId="0" borderId="58" xfId="0" applyFont="1" applyBorder="1">
      <alignment vertical="center"/>
    </xf>
    <xf numFmtId="0" fontId="9" fillId="0" borderId="20" xfId="0" applyFont="1" applyBorder="1">
      <alignment vertical="center"/>
    </xf>
    <xf numFmtId="0" fontId="9" fillId="9" borderId="16" xfId="0" applyFont="1" applyFill="1" applyBorder="1" applyAlignment="1">
      <alignment horizontal="center" vertical="center"/>
    </xf>
    <xf numFmtId="0" fontId="9" fillId="10" borderId="16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9" fillId="12" borderId="21" xfId="0" applyFont="1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16" borderId="16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9" fillId="12" borderId="22" xfId="0" applyFont="1" applyFill="1" applyBorder="1">
      <alignment vertical="center"/>
    </xf>
    <xf numFmtId="0" fontId="8" fillId="0" borderId="6" xfId="0" applyFont="1" applyBorder="1">
      <alignment vertical="center"/>
    </xf>
    <xf numFmtId="0" fontId="9" fillId="0" borderId="10" xfId="0" applyFont="1" applyBorder="1">
      <alignment vertical="center"/>
    </xf>
    <xf numFmtId="0" fontId="9" fillId="11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9" fillId="9" borderId="30" xfId="0" applyFont="1" applyFill="1" applyBorder="1" applyAlignment="1">
      <alignment horizontal="center" vertical="center"/>
    </xf>
    <xf numFmtId="0" fontId="8" fillId="0" borderId="30" xfId="0" applyFont="1" applyBorder="1">
      <alignment vertical="center"/>
    </xf>
    <xf numFmtId="0" fontId="9" fillId="12" borderId="37" xfId="0" applyFont="1" applyFill="1" applyBorder="1">
      <alignment vertical="center"/>
    </xf>
    <xf numFmtId="0" fontId="9" fillId="8" borderId="0" xfId="0" applyFont="1" applyFill="1" applyAlignment="1">
      <alignment horizontal="center" vertical="center"/>
    </xf>
    <xf numFmtId="0" fontId="8" fillId="0" borderId="50" xfId="0" applyFont="1" applyBorder="1">
      <alignment vertical="center"/>
    </xf>
    <xf numFmtId="0" fontId="9" fillId="9" borderId="51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8" fillId="0" borderId="51" xfId="0" applyFont="1" applyBorder="1">
      <alignment vertical="center"/>
    </xf>
    <xf numFmtId="0" fontId="9" fillId="11" borderId="51" xfId="0" applyFont="1" applyFill="1" applyBorder="1" applyAlignment="1">
      <alignment horizontal="center" vertical="center"/>
    </xf>
    <xf numFmtId="0" fontId="9" fillId="12" borderId="48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2" borderId="7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8" fillId="2" borderId="24" xfId="0" applyFont="1" applyFill="1" applyBorder="1">
      <alignment vertical="center"/>
    </xf>
    <xf numFmtId="0" fontId="8" fillId="0" borderId="0" xfId="0" applyFont="1" applyAlignment="1">
      <alignment vertical="center" textRotation="90" wrapText="1"/>
    </xf>
    <xf numFmtId="0" fontId="21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15" borderId="18" xfId="0" applyFont="1" applyFill="1" applyBorder="1" applyAlignment="1">
      <alignment horizontal="center" vertical="center"/>
    </xf>
    <xf numFmtId="0" fontId="14" fillId="15" borderId="23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64" fontId="14" fillId="15" borderId="18" xfId="0" applyNumberFormat="1" applyFont="1" applyFill="1" applyBorder="1" applyAlignment="1">
      <alignment horizontal="center" vertical="center"/>
    </xf>
    <xf numFmtId="164" fontId="14" fillId="15" borderId="19" xfId="0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14" fillId="15" borderId="14" xfId="0" applyNumberFormat="1" applyFont="1" applyFill="1" applyBorder="1" applyAlignment="1">
      <alignment horizontal="center" vertical="center"/>
    </xf>
    <xf numFmtId="164" fontId="14" fillId="15" borderId="15" xfId="0" applyNumberFormat="1" applyFont="1" applyFill="1" applyBorder="1" applyAlignment="1">
      <alignment horizontal="center" vertical="center"/>
    </xf>
    <xf numFmtId="164" fontId="14" fillId="15" borderId="9" xfId="0" applyNumberFormat="1" applyFont="1" applyFill="1" applyBorder="1" applyAlignment="1">
      <alignment horizontal="center" vertical="center"/>
    </xf>
    <xf numFmtId="0" fontId="14" fillId="8" borderId="17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15" borderId="11" xfId="0" applyFont="1" applyFill="1" applyBorder="1" applyAlignment="1">
      <alignment horizontal="center" vertical="center"/>
    </xf>
    <xf numFmtId="0" fontId="14" fillId="15" borderId="12" xfId="0" applyFont="1" applyFill="1" applyBorder="1" applyAlignment="1">
      <alignment horizontal="center" vertical="center"/>
    </xf>
    <xf numFmtId="14" fontId="14" fillId="15" borderId="11" xfId="0" applyNumberFormat="1" applyFont="1" applyFill="1" applyBorder="1" applyAlignment="1">
      <alignment horizontal="center" vertical="center"/>
    </xf>
    <xf numFmtId="14" fontId="14" fillId="15" borderId="12" xfId="0" applyNumberFormat="1" applyFont="1" applyFill="1" applyBorder="1" applyAlignment="1">
      <alignment horizontal="center" vertical="center"/>
    </xf>
    <xf numFmtId="0" fontId="14" fillId="15" borderId="43" xfId="0" applyFont="1" applyFill="1" applyBorder="1" applyAlignment="1">
      <alignment horizontal="center" vertical="center"/>
    </xf>
    <xf numFmtId="0" fontId="14" fillId="15" borderId="44" xfId="0" applyFont="1" applyFill="1" applyBorder="1" applyAlignment="1">
      <alignment horizontal="center" vertical="center"/>
    </xf>
    <xf numFmtId="164" fontId="14" fillId="15" borderId="11" xfId="0" applyNumberFormat="1" applyFont="1" applyFill="1" applyBorder="1" applyAlignment="1">
      <alignment horizontal="center" vertical="center"/>
    </xf>
    <xf numFmtId="164" fontId="14" fillId="15" borderId="22" xfId="0" applyNumberFormat="1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65" fontId="8" fillId="0" borderId="14" xfId="0" applyNumberFormat="1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27" xfId="0" applyNumberFormat="1" applyFont="1" applyBorder="1" applyAlignment="1">
      <alignment horizontal="center" vertical="center"/>
    </xf>
    <xf numFmtId="165" fontId="8" fillId="0" borderId="28" xfId="0" applyNumberFormat="1" applyFont="1" applyBorder="1" applyAlignment="1">
      <alignment horizontal="center" vertical="center"/>
    </xf>
    <xf numFmtId="165" fontId="8" fillId="0" borderId="13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1" fontId="18" fillId="0" borderId="21" xfId="0" applyNumberFormat="1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1" fontId="8" fillId="6" borderId="16" xfId="0" applyNumberFormat="1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" fontId="8" fillId="3" borderId="16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7" borderId="16" xfId="0" applyNumberFormat="1" applyFont="1" applyFill="1" applyBorder="1" applyAlignment="1">
      <alignment horizontal="center" vertical="center"/>
    </xf>
    <xf numFmtId="1" fontId="8" fillId="7" borderId="11" xfId="0" applyNumberFormat="1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1" fontId="18" fillId="0" borderId="22" xfId="0" applyNumberFormat="1" applyFont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1" fontId="8" fillId="7" borderId="5" xfId="0" applyNumberFormat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1" fontId="8" fillId="3" borderId="11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14" fontId="9" fillId="0" borderId="56" xfId="0" applyNumberFormat="1" applyFont="1" applyBorder="1" applyAlignment="1">
      <alignment horizontal="left" vertical="center"/>
    </xf>
    <xf numFmtId="14" fontId="9" fillId="0" borderId="47" xfId="0" applyNumberFormat="1" applyFont="1" applyBorder="1" applyAlignment="1">
      <alignment horizontal="left" vertical="center"/>
    </xf>
    <xf numFmtId="0" fontId="0" fillId="0" borderId="3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2" xfId="0" applyBorder="1" applyAlignment="1">
      <alignment horizontal="center"/>
    </xf>
    <xf numFmtId="0" fontId="11" fillId="0" borderId="54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0" fillId="15" borderId="16" xfId="0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42" xfId="0" applyFill="1" applyBorder="1" applyAlignment="1">
      <alignment horizontal="center"/>
    </xf>
    <xf numFmtId="0" fontId="6" fillId="9" borderId="16" xfId="0" applyFont="1" applyFill="1" applyBorder="1" applyAlignment="1">
      <alignment horizontal="center"/>
    </xf>
    <xf numFmtId="0" fontId="10" fillId="9" borderId="31" xfId="0" applyFont="1" applyFill="1" applyBorder="1" applyAlignment="1">
      <alignment horizontal="center" vertical="center" wrapText="1"/>
    </xf>
    <xf numFmtId="0" fontId="10" fillId="9" borderId="57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</cellXfs>
  <cellStyles count="4">
    <cellStyle name="Standard" xfId="0" builtinId="0"/>
    <cellStyle name="Standard 2" xfId="2" xr:uid="{3B46BE21-BDB7-4080-9267-11B5A5BFE4E1}"/>
    <cellStyle name="Standard 3" xfId="1" xr:uid="{88A54235-71F9-4305-A594-776861189FB6}"/>
    <cellStyle name="Standard 3 2" xfId="3" xr:uid="{9B42EF53-133D-4311-A5A8-41A3394EC992}"/>
  </cellStyles>
  <dxfs count="84"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125185</xdr:colOff>
      <xdr:row>2</xdr:row>
      <xdr:rowOff>32658</xdr:rowOff>
    </xdr:from>
    <xdr:to>
      <xdr:col>12</xdr:col>
      <xdr:colOff>119742</xdr:colOff>
      <xdr:row>3</xdr:row>
      <xdr:rowOff>203700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DE61039-5922-9CDC-46C5-73E673370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6514" y="381001"/>
          <a:ext cx="1904999" cy="399642"/>
        </a:xfrm>
        <a:prstGeom prst="rect">
          <a:avLst/>
        </a:prstGeom>
      </xdr:spPr>
    </xdr:pic>
    <xdr:clientData/>
  </xdr:twoCellAnchor>
  <xdr:twoCellAnchor editAs="oneCell">
    <xdr:from>
      <xdr:col>0</xdr:col>
      <xdr:colOff>146957</xdr:colOff>
      <xdr:row>4</xdr:row>
      <xdr:rowOff>136071</xdr:rowOff>
    </xdr:from>
    <xdr:to>
      <xdr:col>12</xdr:col>
      <xdr:colOff>277586</xdr:colOff>
      <xdr:row>29</xdr:row>
      <xdr:rowOff>95383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C5D8650-3DDA-AF34-F943-B37634501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57" y="941614"/>
          <a:ext cx="7772400" cy="4449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108857</xdr:colOff>
      <xdr:row>2</xdr:row>
      <xdr:rowOff>43543</xdr:rowOff>
    </xdr:from>
    <xdr:to>
      <xdr:col>11</xdr:col>
      <xdr:colOff>573534</xdr:colOff>
      <xdr:row>3</xdr:row>
      <xdr:rowOff>179615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69952D2-BA3A-4E16-B9DD-B39035A2A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0186" y="391886"/>
          <a:ext cx="1738305" cy="36467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22</xdr:row>
      <xdr:rowOff>81641</xdr:rowOff>
    </xdr:from>
    <xdr:to>
      <xdr:col>6</xdr:col>
      <xdr:colOff>571305</xdr:colOff>
      <xdr:row>63</xdr:row>
      <xdr:rowOff>119742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2E688AE-8D1B-E429-11BD-7A9E9DECA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125684"/>
          <a:ext cx="4315991" cy="7402287"/>
        </a:xfrm>
        <a:prstGeom prst="rect">
          <a:avLst/>
        </a:prstGeom>
      </xdr:spPr>
    </xdr:pic>
    <xdr:clientData/>
  </xdr:twoCellAnchor>
  <xdr:twoCellAnchor>
    <xdr:from>
      <xdr:col>7</xdr:col>
      <xdr:colOff>125185</xdr:colOff>
      <xdr:row>58</xdr:row>
      <xdr:rowOff>70756</xdr:rowOff>
    </xdr:from>
    <xdr:to>
      <xdr:col>11</xdr:col>
      <xdr:colOff>348344</xdr:colOff>
      <xdr:row>67</xdr:row>
      <xdr:rowOff>87085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3A76884D-5A27-CAF3-FA2B-CA723075FF32}"/>
            </a:ext>
          </a:extLst>
        </xdr:cNvPr>
        <xdr:cNvSpPr txBox="1"/>
      </xdr:nvSpPr>
      <xdr:spPr>
        <a:xfrm>
          <a:off x="4582885" y="10580913"/>
          <a:ext cx="2770416" cy="16328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spcAft>
              <a:spcPts val="600"/>
            </a:spcAft>
          </a:pPr>
          <a:r>
            <a:rPr lang="de-DE" sz="1100" b="1" i="0" u="none" strike="noStrike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Procedure</a:t>
          </a:r>
        </a:p>
        <a:p>
          <a:pPr>
            <a:spcAft>
              <a:spcPts val="600"/>
            </a:spcAft>
          </a:pPr>
          <a:r>
            <a:rPr lang="de-DE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attach the speed system line (or the top pulley) to a fixed point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600"/>
            </a:spcAft>
          </a:pPr>
          <a:r>
            <a:rPr lang="de-DE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apply 5 daN tension to each separate riser maillon . This is done for all maillons in the same direction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600"/>
            </a:spcAft>
          </a:pPr>
          <a:r>
            <a:rPr lang="de-DE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measure the distance between the maillon</a:t>
          </a:r>
          <a:endParaRPr lang="de-DE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600"/>
            </a:spcAft>
          </a:pPr>
          <a:br>
            <a:rPr lang="de-DE" sz="1100" b="0" i="0" u="none" strike="noStrike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de-DE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 editAs="oneCell">
    <xdr:from>
      <xdr:col>7</xdr:col>
      <xdr:colOff>131520</xdr:colOff>
      <xdr:row>22</xdr:row>
      <xdr:rowOff>27371</xdr:rowOff>
    </xdr:from>
    <xdr:to>
      <xdr:col>11</xdr:col>
      <xdr:colOff>353786</xdr:colOff>
      <xdr:row>57</xdr:row>
      <xdr:rowOff>176715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598A88C1-01A6-7624-B95B-B1AD8A89D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9220" y="4071414"/>
          <a:ext cx="2769523" cy="6435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79CA-7E45-462C-A864-3828FDE63F66}">
  <dimension ref="A1:AJ85"/>
  <sheetViews>
    <sheetView tabSelected="1" zoomScale="80" zoomScaleNormal="80" workbookViewId="0">
      <selection sqref="A1:AD1"/>
    </sheetView>
  </sheetViews>
  <sheetFormatPr baseColWidth="10" defaultColWidth="8.69140625" defaultRowHeight="14.15"/>
  <cols>
    <col min="1" max="17" width="8.69140625" style="2"/>
    <col min="18" max="18" width="8.61328125" style="2" customWidth="1"/>
    <col min="19" max="16384" width="8.69140625" style="2"/>
  </cols>
  <sheetData>
    <row r="1" spans="1:36" ht="25" customHeight="1" thickBot="1">
      <c r="A1" s="141" t="s">
        <v>105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3"/>
    </row>
    <row r="2" spans="1:36" ht="25" customHeight="1" thickBo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6"/>
      <c r="X2" s="146"/>
      <c r="Y2" s="146"/>
      <c r="Z2" s="146"/>
      <c r="AA2" s="146"/>
      <c r="AB2" s="146"/>
      <c r="AC2" s="146"/>
      <c r="AD2" s="147"/>
    </row>
    <row r="3" spans="1:36" ht="25" customHeight="1">
      <c r="A3" s="148" t="s">
        <v>0</v>
      </c>
      <c r="B3" s="149"/>
      <c r="C3" s="149"/>
      <c r="D3" s="150"/>
      <c r="E3" s="150"/>
      <c r="F3" s="150"/>
      <c r="G3" s="151"/>
      <c r="H3" s="14" t="s">
        <v>1</v>
      </c>
      <c r="I3" s="152" t="s">
        <v>59</v>
      </c>
      <c r="J3" s="152"/>
      <c r="K3" s="153"/>
      <c r="L3" s="154" t="s">
        <v>17</v>
      </c>
      <c r="M3" s="155"/>
      <c r="N3" s="148" t="s">
        <v>18</v>
      </c>
      <c r="O3" s="149"/>
      <c r="P3" s="156" t="s">
        <v>55</v>
      </c>
      <c r="Q3" s="157"/>
      <c r="R3" s="161" t="s">
        <v>41</v>
      </c>
      <c r="S3" s="162"/>
      <c r="T3" s="163"/>
      <c r="U3" s="164" t="s">
        <v>19</v>
      </c>
      <c r="V3" s="165"/>
      <c r="W3" s="166" t="s">
        <v>99</v>
      </c>
      <c r="X3" s="167"/>
      <c r="Y3" s="167" t="s">
        <v>100</v>
      </c>
      <c r="Z3" s="167"/>
      <c r="AA3" s="167" t="s">
        <v>14</v>
      </c>
      <c r="AB3" s="167"/>
      <c r="AC3" s="167" t="s">
        <v>13</v>
      </c>
      <c r="AD3" s="168"/>
      <c r="AF3" s="158" t="s">
        <v>90</v>
      </c>
      <c r="AG3" s="159"/>
      <c r="AH3" s="159"/>
      <c r="AI3" s="159"/>
      <c r="AJ3" s="160"/>
    </row>
    <row r="4" spans="1:36" ht="25" customHeight="1" thickBot="1">
      <c r="A4" s="188" t="s">
        <v>20</v>
      </c>
      <c r="B4" s="189"/>
      <c r="C4" s="189"/>
      <c r="D4" s="190"/>
      <c r="E4" s="190"/>
      <c r="F4" s="190"/>
      <c r="G4" s="191"/>
      <c r="H4" s="15" t="s">
        <v>2</v>
      </c>
      <c r="I4" s="192"/>
      <c r="J4" s="192"/>
      <c r="K4" s="193"/>
      <c r="L4" s="194"/>
      <c r="M4" s="195"/>
      <c r="N4" s="188" t="s">
        <v>21</v>
      </c>
      <c r="O4" s="189"/>
      <c r="P4" s="196" t="s">
        <v>55</v>
      </c>
      <c r="Q4" s="197"/>
      <c r="R4" s="16">
        <v>10</v>
      </c>
      <c r="S4" s="17">
        <v>15</v>
      </c>
      <c r="T4" s="18" t="s">
        <v>42</v>
      </c>
      <c r="U4" s="198">
        <v>0</v>
      </c>
      <c r="V4" s="199"/>
      <c r="W4" s="200">
        <v>520</v>
      </c>
      <c r="X4" s="175"/>
      <c r="Y4" s="175">
        <v>490</v>
      </c>
      <c r="Z4" s="175"/>
      <c r="AA4" s="175">
        <v>490</v>
      </c>
      <c r="AB4" s="175"/>
      <c r="AC4" s="175">
        <v>520</v>
      </c>
      <c r="AD4" s="176"/>
      <c r="AF4" s="169" t="s">
        <v>89</v>
      </c>
      <c r="AG4" s="170"/>
      <c r="AH4" s="170"/>
      <c r="AI4" s="170"/>
      <c r="AJ4" s="171"/>
    </row>
    <row r="5" spans="1:36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9"/>
      <c r="M5" s="179"/>
      <c r="N5" s="178"/>
      <c r="O5" s="178"/>
      <c r="P5" s="178"/>
      <c r="Q5" s="178"/>
      <c r="R5" s="178"/>
      <c r="S5" s="178"/>
      <c r="T5" s="178"/>
      <c r="U5" s="178"/>
      <c r="V5" s="178"/>
      <c r="W5" s="179"/>
      <c r="X5" s="179"/>
      <c r="Y5" s="179"/>
      <c r="Z5" s="179"/>
      <c r="AA5" s="179"/>
      <c r="AB5" s="179"/>
      <c r="AC5" s="179"/>
      <c r="AD5" s="180"/>
      <c r="AF5" s="172"/>
      <c r="AG5" s="173"/>
      <c r="AH5" s="173"/>
      <c r="AI5" s="173"/>
      <c r="AJ5" s="174"/>
    </row>
    <row r="6" spans="1:36" ht="18" thickBot="1">
      <c r="A6" s="181" t="s">
        <v>3</v>
      </c>
      <c r="B6" s="182"/>
      <c r="C6" s="182"/>
      <c r="D6" s="182"/>
      <c r="E6" s="182"/>
      <c r="F6" s="183"/>
      <c r="G6" s="181" t="s">
        <v>9</v>
      </c>
      <c r="H6" s="182"/>
      <c r="I6" s="182"/>
      <c r="J6" s="182"/>
      <c r="K6" s="182"/>
      <c r="L6" s="183"/>
      <c r="M6" s="181" t="s">
        <v>10</v>
      </c>
      <c r="N6" s="182"/>
      <c r="O6" s="182"/>
      <c r="P6" s="182"/>
      <c r="Q6" s="182"/>
      <c r="R6" s="183"/>
      <c r="S6" s="181" t="s">
        <v>40</v>
      </c>
      <c r="T6" s="182"/>
      <c r="U6" s="182"/>
      <c r="V6" s="182"/>
      <c r="W6" s="182"/>
      <c r="X6" s="183"/>
      <c r="Y6" s="181" t="s">
        <v>4</v>
      </c>
      <c r="Z6" s="182"/>
      <c r="AA6" s="182"/>
      <c r="AB6" s="182"/>
      <c r="AC6" s="182"/>
      <c r="AD6" s="183"/>
      <c r="AF6" s="184" t="s">
        <v>43</v>
      </c>
      <c r="AG6" s="185"/>
      <c r="AH6" s="184" t="s">
        <v>44</v>
      </c>
      <c r="AI6" s="185"/>
      <c r="AJ6" s="186" t="s">
        <v>53</v>
      </c>
    </row>
    <row r="7" spans="1:36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187"/>
    </row>
    <row r="8" spans="1:36" ht="14.25" customHeight="1">
      <c r="A8" s="201" t="s">
        <v>29</v>
      </c>
      <c r="B8" s="202"/>
      <c r="C8" s="202"/>
      <c r="D8" s="202"/>
      <c r="E8" s="202"/>
      <c r="F8" s="203"/>
      <c r="G8" s="201" t="s">
        <v>29</v>
      </c>
      <c r="H8" s="202"/>
      <c r="I8" s="202"/>
      <c r="J8" s="202"/>
      <c r="K8" s="202"/>
      <c r="L8" s="203"/>
      <c r="M8" s="208" t="s">
        <v>29</v>
      </c>
      <c r="N8" s="209"/>
      <c r="O8" s="209"/>
      <c r="P8" s="209"/>
      <c r="Q8" s="209"/>
      <c r="R8" s="210"/>
      <c r="S8" s="201" t="s">
        <v>29</v>
      </c>
      <c r="T8" s="202"/>
      <c r="U8" s="202"/>
      <c r="V8" s="202"/>
      <c r="W8" s="202"/>
      <c r="X8" s="203"/>
      <c r="Y8" s="201" t="s">
        <v>29</v>
      </c>
      <c r="Z8" s="202"/>
      <c r="AA8" s="202"/>
      <c r="AB8" s="202"/>
      <c r="AC8" s="202"/>
      <c r="AD8" s="203"/>
      <c r="AF8" s="214" t="s">
        <v>29</v>
      </c>
      <c r="AG8" s="215"/>
      <c r="AH8" s="215"/>
      <c r="AI8" s="215"/>
      <c r="AJ8" s="216"/>
    </row>
    <row r="9" spans="1:36" ht="14.25" customHeight="1" thickBot="1">
      <c r="A9" s="204"/>
      <c r="B9" s="179"/>
      <c r="C9" s="179"/>
      <c r="D9" s="179"/>
      <c r="E9" s="179"/>
      <c r="F9" s="180"/>
      <c r="G9" s="205"/>
      <c r="H9" s="206"/>
      <c r="I9" s="206"/>
      <c r="J9" s="206"/>
      <c r="K9" s="206"/>
      <c r="L9" s="207"/>
      <c r="M9" s="211"/>
      <c r="N9" s="212"/>
      <c r="O9" s="212"/>
      <c r="P9" s="212"/>
      <c r="Q9" s="212"/>
      <c r="R9" s="213"/>
      <c r="S9" s="205"/>
      <c r="T9" s="206"/>
      <c r="U9" s="206"/>
      <c r="V9" s="206"/>
      <c r="W9" s="206"/>
      <c r="X9" s="207"/>
      <c r="Y9" s="205"/>
      <c r="Z9" s="206"/>
      <c r="AA9" s="206"/>
      <c r="AB9" s="206"/>
      <c r="AC9" s="206"/>
      <c r="AD9" s="207"/>
      <c r="AF9" s="217"/>
      <c r="AG9" s="218"/>
      <c r="AH9" s="218"/>
      <c r="AI9" s="218"/>
      <c r="AJ9" s="219"/>
    </row>
    <row r="10" spans="1:36" ht="14.25" customHeight="1">
      <c r="A10" s="24">
        <v>18</v>
      </c>
      <c r="B10" s="25"/>
      <c r="C10" s="26">
        <f>C45</f>
        <v>6101</v>
      </c>
      <c r="D10" s="27"/>
      <c r="E10" s="28" t="str">
        <f t="shared" ref="E10:E45" si="0">IF(ISBLANK(B10),"",(B10-(C10+D10)))</f>
        <v/>
      </c>
      <c r="F10" s="220"/>
      <c r="G10" s="205"/>
      <c r="H10" s="206"/>
      <c r="I10" s="206"/>
      <c r="J10" s="206"/>
      <c r="K10" s="206"/>
      <c r="L10" s="207"/>
      <c r="M10" s="24">
        <v>18</v>
      </c>
      <c r="N10" s="26"/>
      <c r="O10" s="26">
        <f>O45</f>
        <v>6121</v>
      </c>
      <c r="P10" s="27"/>
      <c r="Q10" s="29" t="str">
        <f t="shared" ref="Q10:Q45" si="1">IF(ISBLANK(N10),"",(N10-(O10+P10)))</f>
        <v/>
      </c>
      <c r="R10" s="220"/>
      <c r="S10" s="205"/>
      <c r="T10" s="206"/>
      <c r="U10" s="206"/>
      <c r="V10" s="206"/>
      <c r="W10" s="206"/>
      <c r="X10" s="207"/>
      <c r="Y10" s="205"/>
      <c r="Z10" s="206"/>
      <c r="AA10" s="206"/>
      <c r="AB10" s="206"/>
      <c r="AC10" s="206"/>
      <c r="AD10" s="207"/>
      <c r="AF10" s="232" t="s">
        <v>46</v>
      </c>
      <c r="AG10" s="233">
        <f>SUM(B10:B12)/3 - SUM(C10:C12)/3</f>
        <v>-6137.333333333333</v>
      </c>
      <c r="AH10" s="234" t="s">
        <v>46</v>
      </c>
      <c r="AI10" s="233">
        <f>SUM(N10:N12)/3 - SUM(O10:O12)/3</f>
        <v>-6140.666666666667</v>
      </c>
      <c r="AJ10" s="223">
        <f>AG10-AI10</f>
        <v>3.3333333333339397</v>
      </c>
    </row>
    <row r="11" spans="1:36" ht="14.25" customHeight="1">
      <c r="A11" s="30">
        <v>17</v>
      </c>
      <c r="B11" s="31"/>
      <c r="C11" s="32">
        <f>C44</f>
        <v>6106</v>
      </c>
      <c r="D11" s="33"/>
      <c r="E11" s="34" t="str">
        <f t="shared" si="0"/>
        <v/>
      </c>
      <c r="F11" s="221"/>
      <c r="G11" s="205"/>
      <c r="H11" s="206"/>
      <c r="I11" s="206"/>
      <c r="J11" s="206"/>
      <c r="K11" s="206"/>
      <c r="L11" s="207"/>
      <c r="M11" s="30">
        <v>17</v>
      </c>
      <c r="N11" s="32"/>
      <c r="O11" s="32">
        <f>O44</f>
        <v>6116</v>
      </c>
      <c r="P11" s="33"/>
      <c r="Q11" s="35" t="str">
        <f t="shared" si="1"/>
        <v/>
      </c>
      <c r="R11" s="221"/>
      <c r="S11" s="205"/>
      <c r="T11" s="206"/>
      <c r="U11" s="206"/>
      <c r="V11" s="206"/>
      <c r="W11" s="206"/>
      <c r="X11" s="207"/>
      <c r="Y11" s="205"/>
      <c r="Z11" s="206"/>
      <c r="AA11" s="206"/>
      <c r="AB11" s="206"/>
      <c r="AC11" s="206"/>
      <c r="AD11" s="207"/>
      <c r="AF11" s="232"/>
      <c r="AG11" s="233"/>
      <c r="AH11" s="234"/>
      <c r="AI11" s="233"/>
      <c r="AJ11" s="223"/>
    </row>
    <row r="12" spans="1:36" ht="14.25" customHeight="1">
      <c r="A12" s="30">
        <v>16</v>
      </c>
      <c r="B12" s="31"/>
      <c r="C12" s="32">
        <f>C43</f>
        <v>6205</v>
      </c>
      <c r="D12" s="33"/>
      <c r="E12" s="35" t="str">
        <f t="shared" si="0"/>
        <v/>
      </c>
      <c r="F12" s="221"/>
      <c r="G12" s="205"/>
      <c r="H12" s="206"/>
      <c r="I12" s="206"/>
      <c r="J12" s="206"/>
      <c r="K12" s="206"/>
      <c r="L12" s="207"/>
      <c r="M12" s="30">
        <v>16</v>
      </c>
      <c r="N12" s="32"/>
      <c r="O12" s="32">
        <f>O43</f>
        <v>6185</v>
      </c>
      <c r="P12" s="33"/>
      <c r="Q12" s="35" t="str">
        <f t="shared" si="1"/>
        <v/>
      </c>
      <c r="R12" s="221"/>
      <c r="S12" s="205"/>
      <c r="T12" s="206"/>
      <c r="U12" s="206"/>
      <c r="V12" s="206"/>
      <c r="W12" s="206"/>
      <c r="X12" s="207"/>
      <c r="Y12" s="205"/>
      <c r="Z12" s="206"/>
      <c r="AA12" s="206"/>
      <c r="AB12" s="206"/>
      <c r="AC12" s="206"/>
      <c r="AD12" s="207"/>
      <c r="AF12" s="232"/>
      <c r="AG12" s="233"/>
      <c r="AH12" s="234"/>
      <c r="AI12" s="233"/>
      <c r="AJ12" s="223"/>
    </row>
    <row r="13" spans="1:36" ht="14.25" customHeight="1">
      <c r="A13" s="36">
        <v>15</v>
      </c>
      <c r="B13" s="37"/>
      <c r="C13" s="38">
        <f>C42</f>
        <v>6400</v>
      </c>
      <c r="D13" s="39"/>
      <c r="E13" s="35" t="str">
        <f t="shared" si="0"/>
        <v/>
      </c>
      <c r="F13" s="221"/>
      <c r="G13" s="205"/>
      <c r="H13" s="206"/>
      <c r="I13" s="206"/>
      <c r="J13" s="206"/>
      <c r="K13" s="206"/>
      <c r="L13" s="207"/>
      <c r="M13" s="36">
        <v>15</v>
      </c>
      <c r="N13" s="38"/>
      <c r="O13" s="38">
        <f>O42</f>
        <v>6364</v>
      </c>
      <c r="P13" s="33"/>
      <c r="Q13" s="35" t="str">
        <f t="shared" si="1"/>
        <v/>
      </c>
      <c r="R13" s="221"/>
      <c r="S13" s="205"/>
      <c r="T13" s="206"/>
      <c r="U13" s="206"/>
      <c r="V13" s="206"/>
      <c r="W13" s="206"/>
      <c r="X13" s="207"/>
      <c r="Y13" s="205"/>
      <c r="Z13" s="206"/>
      <c r="AA13" s="206"/>
      <c r="AB13" s="206"/>
      <c r="AC13" s="206"/>
      <c r="AD13" s="207"/>
      <c r="AF13" s="217" t="s">
        <v>51</v>
      </c>
      <c r="AG13" s="235">
        <f>SUM(B13:B19)/8 - SUM(C13:C19)/8</f>
        <v>-5679.375</v>
      </c>
      <c r="AH13" s="218" t="s">
        <v>51</v>
      </c>
      <c r="AI13" s="235">
        <f>SUM(N13:N19)/8 - SUM(O13:O19)/8</f>
        <v>-5654.75</v>
      </c>
      <c r="AJ13" s="223">
        <f>AG13-AI13</f>
        <v>-24.625</v>
      </c>
    </row>
    <row r="14" spans="1:36" ht="14.25" customHeight="1">
      <c r="A14" s="40">
        <v>14</v>
      </c>
      <c r="B14" s="41"/>
      <c r="C14" s="42">
        <f>C41</f>
        <v>6395</v>
      </c>
      <c r="D14" s="33"/>
      <c r="E14" s="35" t="str">
        <f t="shared" si="0"/>
        <v/>
      </c>
      <c r="F14" s="221"/>
      <c r="G14" s="205"/>
      <c r="H14" s="206"/>
      <c r="I14" s="206"/>
      <c r="J14" s="206"/>
      <c r="K14" s="206"/>
      <c r="L14" s="207"/>
      <c r="M14" s="36">
        <v>14</v>
      </c>
      <c r="N14" s="38"/>
      <c r="O14" s="38">
        <f>O41</f>
        <v>6364</v>
      </c>
      <c r="P14" s="33"/>
      <c r="Q14" s="35" t="str">
        <f t="shared" si="1"/>
        <v/>
      </c>
      <c r="R14" s="221"/>
      <c r="S14" s="205"/>
      <c r="T14" s="206"/>
      <c r="U14" s="206"/>
      <c r="V14" s="206"/>
      <c r="W14" s="206"/>
      <c r="X14" s="207"/>
      <c r="Y14" s="205"/>
      <c r="Z14" s="206"/>
      <c r="AA14" s="206"/>
      <c r="AB14" s="206"/>
      <c r="AC14" s="206"/>
      <c r="AD14" s="207"/>
      <c r="AF14" s="217"/>
      <c r="AG14" s="235"/>
      <c r="AH14" s="218"/>
      <c r="AI14" s="235"/>
      <c r="AJ14" s="223"/>
    </row>
    <row r="15" spans="1:36" ht="14.25" customHeight="1" thickBot="1">
      <c r="A15" s="40">
        <v>13</v>
      </c>
      <c r="B15" s="41"/>
      <c r="C15" s="42">
        <f>C40</f>
        <v>6425</v>
      </c>
      <c r="D15" s="33"/>
      <c r="E15" s="35" t="str">
        <f t="shared" si="0"/>
        <v/>
      </c>
      <c r="F15" s="221"/>
      <c r="G15" s="205"/>
      <c r="H15" s="206"/>
      <c r="I15" s="206"/>
      <c r="J15" s="206"/>
      <c r="K15" s="206"/>
      <c r="L15" s="207"/>
      <c r="M15" s="36">
        <v>13</v>
      </c>
      <c r="N15" s="38"/>
      <c r="O15" s="38">
        <f>O40</f>
        <v>6394</v>
      </c>
      <c r="P15" s="33"/>
      <c r="Q15" s="35" t="str">
        <f t="shared" si="1"/>
        <v/>
      </c>
      <c r="R15" s="221"/>
      <c r="S15" s="205"/>
      <c r="T15" s="206"/>
      <c r="U15" s="206"/>
      <c r="V15" s="206"/>
      <c r="W15" s="206"/>
      <c r="X15" s="207"/>
      <c r="Y15" s="204"/>
      <c r="Z15" s="179"/>
      <c r="AA15" s="179"/>
      <c r="AB15" s="179"/>
      <c r="AC15" s="179"/>
      <c r="AD15" s="180"/>
      <c r="AF15" s="217"/>
      <c r="AG15" s="235"/>
      <c r="AH15" s="218"/>
      <c r="AI15" s="235"/>
      <c r="AJ15" s="223"/>
    </row>
    <row r="16" spans="1:36" ht="14.25" customHeight="1">
      <c r="A16" s="36">
        <v>12</v>
      </c>
      <c r="B16" s="37"/>
      <c r="C16" s="38">
        <f>C39</f>
        <v>6500</v>
      </c>
      <c r="D16" s="33"/>
      <c r="E16" s="35" t="str">
        <f t="shared" si="0"/>
        <v/>
      </c>
      <c r="F16" s="221"/>
      <c r="G16" s="205"/>
      <c r="H16" s="206"/>
      <c r="I16" s="206"/>
      <c r="J16" s="206"/>
      <c r="K16" s="206"/>
      <c r="L16" s="207"/>
      <c r="M16" s="36">
        <v>12</v>
      </c>
      <c r="N16" s="38"/>
      <c r="O16" s="38">
        <f>O39</f>
        <v>6464</v>
      </c>
      <c r="P16" s="33"/>
      <c r="Q16" s="35" t="str">
        <f t="shared" si="1"/>
        <v/>
      </c>
      <c r="R16" s="221"/>
      <c r="S16" s="205"/>
      <c r="T16" s="206"/>
      <c r="U16" s="206"/>
      <c r="V16" s="206"/>
      <c r="W16" s="206"/>
      <c r="X16" s="207"/>
      <c r="Y16" s="43">
        <v>12</v>
      </c>
      <c r="Z16" s="44"/>
      <c r="AA16" s="44">
        <f>AA39</f>
        <v>6435</v>
      </c>
      <c r="AB16" s="27"/>
      <c r="AC16" s="28" t="str">
        <f>IF(ISBLANK(Z16),"",(Z16-(AA16+AB16)))</f>
        <v/>
      </c>
      <c r="AD16" s="220"/>
      <c r="AF16" s="217"/>
      <c r="AG16" s="235"/>
      <c r="AH16" s="218"/>
      <c r="AI16" s="235"/>
      <c r="AJ16" s="223"/>
    </row>
    <row r="17" spans="1:36" ht="14.25" customHeight="1">
      <c r="A17" s="36">
        <v>11</v>
      </c>
      <c r="B17" s="37"/>
      <c r="C17" s="38">
        <f>C38</f>
        <v>6505</v>
      </c>
      <c r="D17" s="33"/>
      <c r="E17" s="35" t="str">
        <f t="shared" si="0"/>
        <v/>
      </c>
      <c r="F17" s="221"/>
      <c r="G17" s="205"/>
      <c r="H17" s="206"/>
      <c r="I17" s="206"/>
      <c r="J17" s="206"/>
      <c r="K17" s="206"/>
      <c r="L17" s="207"/>
      <c r="M17" s="36">
        <v>11</v>
      </c>
      <c r="N17" s="38"/>
      <c r="O17" s="38">
        <f>O38</f>
        <v>6474</v>
      </c>
      <c r="P17" s="33"/>
      <c r="Q17" s="35" t="str">
        <f t="shared" si="1"/>
        <v/>
      </c>
      <c r="R17" s="221"/>
      <c r="S17" s="205"/>
      <c r="T17" s="206"/>
      <c r="U17" s="206"/>
      <c r="V17" s="206"/>
      <c r="W17" s="206"/>
      <c r="X17" s="207"/>
      <c r="Y17" s="36">
        <v>11</v>
      </c>
      <c r="Z17" s="38"/>
      <c r="AA17" s="38">
        <f>AA38</f>
        <v>6300</v>
      </c>
      <c r="AB17" s="33"/>
      <c r="AC17" s="45" t="str">
        <f>IF(ISBLANK(Z17),"",(Z17-(AA17+AB17)))</f>
        <v/>
      </c>
      <c r="AD17" s="221"/>
      <c r="AF17" s="217"/>
      <c r="AG17" s="235"/>
      <c r="AH17" s="218"/>
      <c r="AI17" s="235"/>
      <c r="AJ17" s="223"/>
    </row>
    <row r="18" spans="1:36" ht="14.25" customHeight="1">
      <c r="A18" s="36">
        <v>10</v>
      </c>
      <c r="B18" s="37"/>
      <c r="C18" s="38">
        <f>C37</f>
        <v>6580</v>
      </c>
      <c r="D18" s="33"/>
      <c r="E18" s="35" t="str">
        <f t="shared" si="0"/>
        <v/>
      </c>
      <c r="F18" s="221"/>
      <c r="G18" s="205"/>
      <c r="H18" s="206"/>
      <c r="I18" s="206"/>
      <c r="J18" s="206"/>
      <c r="K18" s="206"/>
      <c r="L18" s="207"/>
      <c r="M18" s="36">
        <v>10</v>
      </c>
      <c r="N18" s="38"/>
      <c r="O18" s="38">
        <f>O37</f>
        <v>6559</v>
      </c>
      <c r="P18" s="33"/>
      <c r="Q18" s="35" t="str">
        <f t="shared" si="1"/>
        <v/>
      </c>
      <c r="R18" s="221"/>
      <c r="S18" s="205"/>
      <c r="T18" s="206"/>
      <c r="U18" s="206"/>
      <c r="V18" s="206"/>
      <c r="W18" s="206"/>
      <c r="X18" s="207"/>
      <c r="Y18" s="36">
        <v>10</v>
      </c>
      <c r="Z18" s="38"/>
      <c r="AA18" s="38">
        <f>AA37</f>
        <v>6300</v>
      </c>
      <c r="AB18" s="33"/>
      <c r="AC18" s="45" t="str">
        <f t="shared" ref="AC18:AC39" si="2">IF(ISBLANK(Z18),"",(Z18-(AA18+AB18)))</f>
        <v/>
      </c>
      <c r="AD18" s="221"/>
      <c r="AF18" s="217"/>
      <c r="AG18" s="235"/>
      <c r="AH18" s="218"/>
      <c r="AI18" s="235"/>
      <c r="AJ18" s="223"/>
    </row>
    <row r="19" spans="1:36" ht="14.25" customHeight="1" thickBot="1">
      <c r="A19" s="36">
        <v>9</v>
      </c>
      <c r="B19" s="37"/>
      <c r="C19" s="38">
        <f>C36</f>
        <v>6630</v>
      </c>
      <c r="D19" s="33"/>
      <c r="E19" s="35" t="str">
        <f t="shared" si="0"/>
        <v/>
      </c>
      <c r="F19" s="221"/>
      <c r="G19" s="204"/>
      <c r="H19" s="179"/>
      <c r="I19" s="179"/>
      <c r="J19" s="179"/>
      <c r="K19" s="179"/>
      <c r="L19" s="180"/>
      <c r="M19" s="36">
        <v>9</v>
      </c>
      <c r="N19" s="38"/>
      <c r="O19" s="38">
        <f>O36</f>
        <v>6619</v>
      </c>
      <c r="P19" s="33"/>
      <c r="Q19" s="35" t="str">
        <f t="shared" si="1"/>
        <v/>
      </c>
      <c r="R19" s="221"/>
      <c r="S19" s="204"/>
      <c r="T19" s="179"/>
      <c r="U19" s="179"/>
      <c r="V19" s="179"/>
      <c r="W19" s="179"/>
      <c r="X19" s="180"/>
      <c r="Y19" s="36">
        <v>9</v>
      </c>
      <c r="Z19" s="38"/>
      <c r="AA19" s="38">
        <f>AA36</f>
        <v>6380</v>
      </c>
      <c r="AB19" s="33"/>
      <c r="AC19" s="45" t="str">
        <f t="shared" si="2"/>
        <v/>
      </c>
      <c r="AD19" s="221"/>
      <c r="AF19" s="217"/>
      <c r="AG19" s="235"/>
      <c r="AH19" s="218"/>
      <c r="AI19" s="235"/>
      <c r="AJ19" s="223"/>
    </row>
    <row r="20" spans="1:36" ht="14.25" customHeight="1">
      <c r="A20" s="46">
        <v>8</v>
      </c>
      <c r="B20" s="47"/>
      <c r="C20" s="48">
        <f>C35</f>
        <v>6688</v>
      </c>
      <c r="D20" s="33"/>
      <c r="E20" s="35" t="str">
        <f t="shared" si="0"/>
        <v/>
      </c>
      <c r="F20" s="221"/>
      <c r="G20" s="49">
        <v>8</v>
      </c>
      <c r="H20" s="50"/>
      <c r="I20" s="51">
        <f>I35</f>
        <v>6653</v>
      </c>
      <c r="J20" s="27"/>
      <c r="K20" s="29" t="str">
        <f t="shared" ref="K20:K35" si="3">IF(ISBLANK(H20),"",(H20-(I20+J20)))</f>
        <v/>
      </c>
      <c r="L20" s="224"/>
      <c r="M20" s="46">
        <v>8</v>
      </c>
      <c r="N20" s="48"/>
      <c r="O20" s="48">
        <f>O35</f>
        <v>6697</v>
      </c>
      <c r="P20" s="33"/>
      <c r="Q20" s="35" t="str">
        <f t="shared" si="1"/>
        <v/>
      </c>
      <c r="R20" s="221"/>
      <c r="S20" s="49">
        <v>8</v>
      </c>
      <c r="T20" s="51"/>
      <c r="U20" s="51">
        <f>U35</f>
        <v>6730</v>
      </c>
      <c r="V20" s="27"/>
      <c r="W20" s="52" t="str">
        <f t="shared" ref="W20:W27" si="4">IF(ISBLANK(T20),"",(T20-(U20+V20)))</f>
        <v/>
      </c>
      <c r="X20" s="220"/>
      <c r="Y20" s="46">
        <v>8</v>
      </c>
      <c r="Z20" s="48"/>
      <c r="AA20" s="48">
        <f>AA35</f>
        <v>6465</v>
      </c>
      <c r="AB20" s="33"/>
      <c r="AC20" s="45" t="str">
        <f t="shared" si="2"/>
        <v/>
      </c>
      <c r="AD20" s="221"/>
      <c r="AF20" s="227" t="s">
        <v>50</v>
      </c>
      <c r="AG20" s="228">
        <f>SUM(B20:B23,H20:H23)/8 - SUM(C20:C23,I20:I23)/8</f>
        <v>-6716.75</v>
      </c>
      <c r="AH20" s="229" t="s">
        <v>50</v>
      </c>
      <c r="AI20" s="228">
        <f>SUM(N20:N23, T20:T23)/8 - SUM(O20:O23, U20:U23)/8</f>
        <v>-6747.875</v>
      </c>
      <c r="AJ20" s="223">
        <f>AG20-AI20</f>
        <v>31.125</v>
      </c>
    </row>
    <row r="21" spans="1:36" ht="14.25" customHeight="1">
      <c r="A21" s="46">
        <v>7</v>
      </c>
      <c r="B21" s="47"/>
      <c r="C21" s="48">
        <f>C34</f>
        <v>6688</v>
      </c>
      <c r="D21" s="33"/>
      <c r="E21" s="35" t="str">
        <f t="shared" si="0"/>
        <v/>
      </c>
      <c r="F21" s="221"/>
      <c r="G21" s="46">
        <v>7</v>
      </c>
      <c r="H21" s="47"/>
      <c r="I21" s="48">
        <f>I34</f>
        <v>6658</v>
      </c>
      <c r="J21" s="33"/>
      <c r="K21" s="35" t="str">
        <f t="shared" si="3"/>
        <v/>
      </c>
      <c r="L21" s="225"/>
      <c r="M21" s="46">
        <v>7</v>
      </c>
      <c r="N21" s="48"/>
      <c r="O21" s="48">
        <f>O34</f>
        <v>6682</v>
      </c>
      <c r="P21" s="33"/>
      <c r="Q21" s="35" t="str">
        <f t="shared" si="1"/>
        <v/>
      </c>
      <c r="R21" s="221"/>
      <c r="S21" s="46">
        <v>7</v>
      </c>
      <c r="T21" s="48"/>
      <c r="U21" s="48">
        <f>U34</f>
        <v>6725</v>
      </c>
      <c r="V21" s="33"/>
      <c r="W21" s="53" t="str">
        <f t="shared" si="4"/>
        <v/>
      </c>
      <c r="X21" s="221"/>
      <c r="Y21" s="46">
        <v>7</v>
      </c>
      <c r="Z21" s="48"/>
      <c r="AA21" s="48">
        <f>AA34</f>
        <v>6410</v>
      </c>
      <c r="AB21" s="33"/>
      <c r="AC21" s="45" t="str">
        <f t="shared" si="2"/>
        <v/>
      </c>
      <c r="AD21" s="221"/>
      <c r="AF21" s="227"/>
      <c r="AG21" s="228"/>
      <c r="AH21" s="229"/>
      <c r="AI21" s="228"/>
      <c r="AJ21" s="223"/>
    </row>
    <row r="22" spans="1:36" ht="14.25" customHeight="1">
      <c r="A22" s="46">
        <v>6</v>
      </c>
      <c r="B22" s="47"/>
      <c r="C22" s="48">
        <f>C33</f>
        <v>6758</v>
      </c>
      <c r="D22" s="33"/>
      <c r="E22" s="35" t="str">
        <f t="shared" si="0"/>
        <v/>
      </c>
      <c r="F22" s="221"/>
      <c r="G22" s="46">
        <v>6</v>
      </c>
      <c r="H22" s="47"/>
      <c r="I22" s="48">
        <f>I33</f>
        <v>6718</v>
      </c>
      <c r="J22" s="33"/>
      <c r="K22" s="35" t="str">
        <f t="shared" si="3"/>
        <v/>
      </c>
      <c r="L22" s="225"/>
      <c r="M22" s="46">
        <v>6</v>
      </c>
      <c r="N22" s="48"/>
      <c r="O22" s="48">
        <f>O33</f>
        <v>6737</v>
      </c>
      <c r="P22" s="33"/>
      <c r="Q22" s="35" t="str">
        <f t="shared" si="1"/>
        <v/>
      </c>
      <c r="R22" s="221"/>
      <c r="S22" s="46">
        <v>6</v>
      </c>
      <c r="T22" s="48"/>
      <c r="U22" s="48">
        <f>U33</f>
        <v>6780</v>
      </c>
      <c r="V22" s="33"/>
      <c r="W22" s="53" t="str">
        <f t="shared" si="4"/>
        <v/>
      </c>
      <c r="X22" s="221"/>
      <c r="Y22" s="46">
        <v>6</v>
      </c>
      <c r="Z22" s="48"/>
      <c r="AA22" s="48">
        <f>AA33</f>
        <v>6475</v>
      </c>
      <c r="AB22" s="33"/>
      <c r="AC22" s="45" t="str">
        <f t="shared" si="2"/>
        <v/>
      </c>
      <c r="AD22" s="221"/>
      <c r="AF22" s="227"/>
      <c r="AG22" s="228"/>
      <c r="AH22" s="229"/>
      <c r="AI22" s="228"/>
      <c r="AJ22" s="223"/>
    </row>
    <row r="23" spans="1:36" ht="14.25" customHeight="1">
      <c r="A23" s="46">
        <v>5</v>
      </c>
      <c r="B23" s="47"/>
      <c r="C23" s="48">
        <f>C32</f>
        <v>6803</v>
      </c>
      <c r="D23" s="33"/>
      <c r="E23" s="35" t="str">
        <f t="shared" si="0"/>
        <v/>
      </c>
      <c r="F23" s="221"/>
      <c r="G23" s="46">
        <v>5</v>
      </c>
      <c r="H23" s="47"/>
      <c r="I23" s="48">
        <f>I32</f>
        <v>6768</v>
      </c>
      <c r="J23" s="33"/>
      <c r="K23" s="35" t="str">
        <f t="shared" si="3"/>
        <v/>
      </c>
      <c r="L23" s="225"/>
      <c r="M23" s="46">
        <v>5</v>
      </c>
      <c r="N23" s="48"/>
      <c r="O23" s="48">
        <f>O32</f>
        <v>6797</v>
      </c>
      <c r="P23" s="33"/>
      <c r="Q23" s="35" t="str">
        <f t="shared" si="1"/>
        <v/>
      </c>
      <c r="R23" s="221"/>
      <c r="S23" s="46">
        <v>5</v>
      </c>
      <c r="T23" s="48"/>
      <c r="U23" s="48">
        <f>U32</f>
        <v>6835</v>
      </c>
      <c r="V23" s="33"/>
      <c r="W23" s="53" t="str">
        <f t="shared" si="4"/>
        <v/>
      </c>
      <c r="X23" s="221"/>
      <c r="Y23" s="46">
        <v>5</v>
      </c>
      <c r="Z23" s="48"/>
      <c r="AA23" s="48">
        <f>AA32</f>
        <v>6645</v>
      </c>
      <c r="AB23" s="33"/>
      <c r="AC23" s="45" t="str">
        <f t="shared" si="2"/>
        <v/>
      </c>
      <c r="AD23" s="221"/>
      <c r="AF23" s="227"/>
      <c r="AG23" s="228"/>
      <c r="AH23" s="229"/>
      <c r="AI23" s="228"/>
      <c r="AJ23" s="223"/>
    </row>
    <row r="24" spans="1:36" ht="14.25" customHeight="1">
      <c r="A24" s="54">
        <v>4</v>
      </c>
      <c r="B24" s="55"/>
      <c r="C24" s="56">
        <f>C31</f>
        <v>6853</v>
      </c>
      <c r="D24" s="33"/>
      <c r="E24" s="35" t="str">
        <f t="shared" si="0"/>
        <v/>
      </c>
      <c r="F24" s="221"/>
      <c r="G24" s="54">
        <v>4</v>
      </c>
      <c r="H24" s="55"/>
      <c r="I24" s="56">
        <f>I31</f>
        <v>6813</v>
      </c>
      <c r="J24" s="33"/>
      <c r="K24" s="35" t="str">
        <f t="shared" si="3"/>
        <v/>
      </c>
      <c r="L24" s="225"/>
      <c r="M24" s="54">
        <v>4</v>
      </c>
      <c r="N24" s="56"/>
      <c r="O24" s="56">
        <f>O31</f>
        <v>6852</v>
      </c>
      <c r="P24" s="33"/>
      <c r="Q24" s="35" t="str">
        <f t="shared" si="1"/>
        <v/>
      </c>
      <c r="R24" s="221"/>
      <c r="S24" s="54">
        <v>4</v>
      </c>
      <c r="T24" s="55"/>
      <c r="U24" s="56">
        <f>U31</f>
        <v>6900</v>
      </c>
      <c r="V24" s="33"/>
      <c r="W24" s="53" t="str">
        <f t="shared" si="4"/>
        <v/>
      </c>
      <c r="X24" s="221"/>
      <c r="Y24" s="54">
        <v>4</v>
      </c>
      <c r="Z24" s="56"/>
      <c r="AA24" s="56">
        <f>AA31</f>
        <v>6780</v>
      </c>
      <c r="AB24" s="33"/>
      <c r="AC24" s="45" t="str">
        <f t="shared" si="2"/>
        <v/>
      </c>
      <c r="AD24" s="221"/>
      <c r="AF24" s="230" t="s">
        <v>49</v>
      </c>
      <c r="AG24" s="236">
        <f>SUM(B24:B27,H24:H27)/8 - SUM(C24:C27,I24:I27)/8</f>
        <v>-6849.875</v>
      </c>
      <c r="AH24" s="238" t="s">
        <v>49</v>
      </c>
      <c r="AI24" s="236">
        <f>SUM(N24:N27,T24:T27)/8 - SUM(O24:O27,U24:U27)/8</f>
        <v>-6891.625</v>
      </c>
      <c r="AJ24" s="223">
        <f>AG24-AI24</f>
        <v>41.75</v>
      </c>
    </row>
    <row r="25" spans="1:36" ht="14.25" customHeight="1">
      <c r="A25" s="54">
        <v>3</v>
      </c>
      <c r="B25" s="55"/>
      <c r="C25" s="56">
        <f>C30</f>
        <v>6833</v>
      </c>
      <c r="D25" s="33"/>
      <c r="E25" s="35" t="str">
        <f t="shared" si="0"/>
        <v/>
      </c>
      <c r="F25" s="221"/>
      <c r="G25" s="54">
        <v>3</v>
      </c>
      <c r="H25" s="55"/>
      <c r="I25" s="56">
        <f>I30</f>
        <v>6798</v>
      </c>
      <c r="J25" s="33"/>
      <c r="K25" s="35" t="str">
        <f t="shared" si="3"/>
        <v/>
      </c>
      <c r="L25" s="225"/>
      <c r="M25" s="54">
        <v>3</v>
      </c>
      <c r="N25" s="56"/>
      <c r="O25" s="56">
        <f>O30</f>
        <v>6827</v>
      </c>
      <c r="P25" s="33"/>
      <c r="Q25" s="35" t="str">
        <f t="shared" si="1"/>
        <v/>
      </c>
      <c r="R25" s="221"/>
      <c r="S25" s="54">
        <v>3</v>
      </c>
      <c r="T25" s="55"/>
      <c r="U25" s="56">
        <f>U30</f>
        <v>6875</v>
      </c>
      <c r="V25" s="33"/>
      <c r="W25" s="53" t="str">
        <f t="shared" si="4"/>
        <v/>
      </c>
      <c r="X25" s="221"/>
      <c r="Y25" s="54">
        <v>3</v>
      </c>
      <c r="Z25" s="56"/>
      <c r="AA25" s="56">
        <f>AA30</f>
        <v>6810</v>
      </c>
      <c r="AB25" s="33"/>
      <c r="AC25" s="45" t="str">
        <f t="shared" si="2"/>
        <v/>
      </c>
      <c r="AD25" s="221"/>
      <c r="AF25" s="230"/>
      <c r="AG25" s="236"/>
      <c r="AH25" s="238"/>
      <c r="AI25" s="236"/>
      <c r="AJ25" s="223"/>
    </row>
    <row r="26" spans="1:36" ht="14.25" customHeight="1">
      <c r="A26" s="54">
        <v>2</v>
      </c>
      <c r="B26" s="55"/>
      <c r="C26" s="56">
        <f>C29</f>
        <v>6878</v>
      </c>
      <c r="D26" s="33"/>
      <c r="E26" s="35" t="str">
        <f t="shared" si="0"/>
        <v/>
      </c>
      <c r="F26" s="221"/>
      <c r="G26" s="54">
        <v>2</v>
      </c>
      <c r="H26" s="55"/>
      <c r="I26" s="56">
        <f>I29</f>
        <v>6833</v>
      </c>
      <c r="J26" s="33"/>
      <c r="K26" s="35" t="str">
        <f t="shared" si="3"/>
        <v/>
      </c>
      <c r="L26" s="225"/>
      <c r="M26" s="54">
        <v>2</v>
      </c>
      <c r="N26" s="56"/>
      <c r="O26" s="56">
        <f>O29</f>
        <v>6867</v>
      </c>
      <c r="P26" s="33"/>
      <c r="Q26" s="35" t="str">
        <f t="shared" si="1"/>
        <v/>
      </c>
      <c r="R26" s="221"/>
      <c r="S26" s="54">
        <v>2</v>
      </c>
      <c r="T26" s="55"/>
      <c r="U26" s="56">
        <f>U29</f>
        <v>6915</v>
      </c>
      <c r="V26" s="33"/>
      <c r="W26" s="53" t="str">
        <f t="shared" si="4"/>
        <v/>
      </c>
      <c r="X26" s="221"/>
      <c r="Y26" s="54">
        <v>2</v>
      </c>
      <c r="Z26" s="56"/>
      <c r="AA26" s="56">
        <f>AA29</f>
        <v>6980</v>
      </c>
      <c r="AB26" s="33"/>
      <c r="AC26" s="45" t="str">
        <f t="shared" si="2"/>
        <v/>
      </c>
      <c r="AD26" s="221"/>
      <c r="AF26" s="230"/>
      <c r="AG26" s="236"/>
      <c r="AH26" s="238"/>
      <c r="AI26" s="236"/>
      <c r="AJ26" s="223"/>
    </row>
    <row r="27" spans="1:36" ht="14.25" customHeight="1" thickBot="1">
      <c r="A27" s="57">
        <v>1</v>
      </c>
      <c r="B27" s="58"/>
      <c r="C27" s="59">
        <f>C28</f>
        <v>6913</v>
      </c>
      <c r="D27" s="60"/>
      <c r="E27" s="61" t="str">
        <f t="shared" si="0"/>
        <v/>
      </c>
      <c r="F27" s="222"/>
      <c r="G27" s="57">
        <v>1</v>
      </c>
      <c r="H27" s="58"/>
      <c r="I27" s="59">
        <f>I28</f>
        <v>6878</v>
      </c>
      <c r="J27" s="60"/>
      <c r="K27" s="61" t="str">
        <f t="shared" si="3"/>
        <v/>
      </c>
      <c r="L27" s="226"/>
      <c r="M27" s="57">
        <v>1</v>
      </c>
      <c r="N27" s="59"/>
      <c r="O27" s="59">
        <f>O28</f>
        <v>6927</v>
      </c>
      <c r="P27" s="60"/>
      <c r="Q27" s="61" t="str">
        <f t="shared" si="1"/>
        <v/>
      </c>
      <c r="R27" s="222"/>
      <c r="S27" s="57">
        <v>1</v>
      </c>
      <c r="T27" s="58"/>
      <c r="U27" s="59">
        <f>U28</f>
        <v>6970</v>
      </c>
      <c r="V27" s="60"/>
      <c r="W27" s="62" t="str">
        <f t="shared" si="4"/>
        <v/>
      </c>
      <c r="X27" s="222"/>
      <c r="Y27" s="57">
        <v>1</v>
      </c>
      <c r="Z27" s="59"/>
      <c r="AA27" s="59">
        <f>AA28</f>
        <v>7185</v>
      </c>
      <c r="AB27" s="60"/>
      <c r="AC27" s="63" t="str">
        <f t="shared" si="2"/>
        <v/>
      </c>
      <c r="AD27" s="222"/>
      <c r="AF27" s="231"/>
      <c r="AG27" s="237"/>
      <c r="AH27" s="239"/>
      <c r="AI27" s="237"/>
      <c r="AJ27" s="240"/>
    </row>
    <row r="28" spans="1:36" ht="14.25" customHeight="1">
      <c r="A28" s="64">
        <v>1</v>
      </c>
      <c r="B28" s="65"/>
      <c r="C28" s="66">
        <f t="shared" ref="C28:C44" si="5">G62</f>
        <v>6913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6878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6927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6970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7185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41" t="s">
        <v>49</v>
      </c>
      <c r="AG28" s="242">
        <f>SUM(B28:B31,H28:H31)/8 - SUM(C28:C31,I28:I31)/8</f>
        <v>-6849.875</v>
      </c>
      <c r="AH28" s="243" t="s">
        <v>49</v>
      </c>
      <c r="AI28" s="242">
        <f>SUM(N28:N31,T28:T31)/8 - SUM(O28:O31,U28:U31)/8</f>
        <v>-6891.625</v>
      </c>
      <c r="AJ28" s="244">
        <f>AG28-AI28</f>
        <v>41.75</v>
      </c>
    </row>
    <row r="29" spans="1:36" ht="14.25" customHeight="1">
      <c r="A29" s="54">
        <v>2</v>
      </c>
      <c r="B29" s="55"/>
      <c r="C29" s="56">
        <f t="shared" si="5"/>
        <v>6878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6833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6867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6915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6980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30"/>
      <c r="AG29" s="236"/>
      <c r="AH29" s="238"/>
      <c r="AI29" s="236"/>
      <c r="AJ29" s="223"/>
    </row>
    <row r="30" spans="1:36" ht="14.25" customHeight="1">
      <c r="A30" s="54">
        <v>3</v>
      </c>
      <c r="B30" s="55"/>
      <c r="C30" s="56">
        <f t="shared" si="5"/>
        <v>6833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6798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6827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6875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6810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30"/>
      <c r="AG30" s="236"/>
      <c r="AH30" s="238"/>
      <c r="AI30" s="236"/>
      <c r="AJ30" s="223"/>
    </row>
    <row r="31" spans="1:36" ht="14.25" customHeight="1">
      <c r="A31" s="54">
        <v>4</v>
      </c>
      <c r="B31" s="55"/>
      <c r="C31" s="56">
        <f t="shared" si="5"/>
        <v>6853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6813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6852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6900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6780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30"/>
      <c r="AG31" s="236"/>
      <c r="AH31" s="238"/>
      <c r="AI31" s="236"/>
      <c r="AJ31" s="223"/>
    </row>
    <row r="32" spans="1:36" ht="14.25" customHeight="1">
      <c r="A32" s="46">
        <v>5</v>
      </c>
      <c r="B32" s="47"/>
      <c r="C32" s="48">
        <f t="shared" si="5"/>
        <v>6803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6768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6797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6835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6645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227" t="s">
        <v>50</v>
      </c>
      <c r="AG32" s="228">
        <f>SUM(B32:B35,H32:H35)/8 - SUM(I32:I35,C32:C35)/8</f>
        <v>-6716.75</v>
      </c>
      <c r="AH32" s="229" t="s">
        <v>50</v>
      </c>
      <c r="AI32" s="228">
        <f>SUM(N32:N35, T32:T35)/8 - SUM(O32:O35, U32:U35)/8</f>
        <v>-6747.875</v>
      </c>
      <c r="AJ32" s="223">
        <f>AG32-AI32</f>
        <v>31.125</v>
      </c>
    </row>
    <row r="33" spans="1:36" ht="14.25" customHeight="1">
      <c r="A33" s="46">
        <v>6</v>
      </c>
      <c r="B33" s="47"/>
      <c r="C33" s="48">
        <f t="shared" si="5"/>
        <v>6758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6718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6737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6780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6475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227"/>
      <c r="AG33" s="228"/>
      <c r="AH33" s="229"/>
      <c r="AI33" s="228"/>
      <c r="AJ33" s="223"/>
    </row>
    <row r="34" spans="1:36" ht="14.25" customHeight="1">
      <c r="A34" s="46">
        <v>7</v>
      </c>
      <c r="B34" s="47"/>
      <c r="C34" s="48">
        <f t="shared" si="5"/>
        <v>6688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6658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6682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6725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6410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227"/>
      <c r="AG34" s="228"/>
      <c r="AH34" s="229"/>
      <c r="AI34" s="228"/>
      <c r="AJ34" s="223"/>
    </row>
    <row r="35" spans="1:36" ht="14.25" customHeight="1" thickBot="1">
      <c r="A35" s="46">
        <v>8</v>
      </c>
      <c r="B35" s="47"/>
      <c r="C35" s="48">
        <f t="shared" si="5"/>
        <v>6688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6653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6697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6730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6465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227"/>
      <c r="AG35" s="228"/>
      <c r="AH35" s="229"/>
      <c r="AI35" s="228"/>
      <c r="AJ35" s="223"/>
    </row>
    <row r="36" spans="1:36" ht="14.25" customHeight="1">
      <c r="A36" s="36">
        <v>9</v>
      </c>
      <c r="B36" s="37"/>
      <c r="C36" s="38">
        <f t="shared" si="5"/>
        <v>6630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201" t="s">
        <v>30</v>
      </c>
      <c r="H36" s="202"/>
      <c r="I36" s="202"/>
      <c r="J36" s="202"/>
      <c r="K36" s="202"/>
      <c r="L36" s="203"/>
      <c r="M36" s="36">
        <v>9</v>
      </c>
      <c r="N36" s="38"/>
      <c r="O36" s="38">
        <f t="shared" si="7"/>
        <v>6619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201" t="s">
        <v>30</v>
      </c>
      <c r="T36" s="202"/>
      <c r="U36" s="202"/>
      <c r="V36" s="202"/>
      <c r="W36" s="202"/>
      <c r="X36" s="203"/>
      <c r="Y36" s="36">
        <v>9</v>
      </c>
      <c r="Z36" s="38"/>
      <c r="AA36" s="38">
        <f t="shared" si="9"/>
        <v>6380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217" t="s">
        <v>51</v>
      </c>
      <c r="AG36" s="235">
        <f>SUM(B36:B42)/8 - SUM(C36:C42)/8</f>
        <v>-5679.375</v>
      </c>
      <c r="AH36" s="218" t="s">
        <v>51</v>
      </c>
      <c r="AI36" s="235">
        <f>SUM(N36:N42)/8 - SUM(O36:O42)/8</f>
        <v>-5654.75</v>
      </c>
      <c r="AJ36" s="223">
        <f>AG36-AI36</f>
        <v>-24.625</v>
      </c>
    </row>
    <row r="37" spans="1:36" ht="14.25" customHeight="1">
      <c r="A37" s="36">
        <v>10</v>
      </c>
      <c r="B37" s="37"/>
      <c r="C37" s="38">
        <f t="shared" si="5"/>
        <v>6580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205"/>
      <c r="H37" s="206"/>
      <c r="I37" s="206"/>
      <c r="J37" s="206"/>
      <c r="K37" s="206"/>
      <c r="L37" s="207"/>
      <c r="M37" s="36">
        <v>10</v>
      </c>
      <c r="N37" s="38"/>
      <c r="O37" s="38">
        <f t="shared" si="7"/>
        <v>6559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205"/>
      <c r="T37" s="206"/>
      <c r="U37" s="206"/>
      <c r="V37" s="206"/>
      <c r="W37" s="206"/>
      <c r="X37" s="207"/>
      <c r="Y37" s="36">
        <v>10</v>
      </c>
      <c r="Z37" s="38"/>
      <c r="AA37" s="38">
        <f t="shared" si="9"/>
        <v>6300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217"/>
      <c r="AG37" s="235"/>
      <c r="AH37" s="218"/>
      <c r="AI37" s="235"/>
      <c r="AJ37" s="223"/>
    </row>
    <row r="38" spans="1:36" ht="14.25" customHeight="1">
      <c r="A38" s="36">
        <v>11</v>
      </c>
      <c r="B38" s="37"/>
      <c r="C38" s="38">
        <f t="shared" si="5"/>
        <v>6505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205"/>
      <c r="H38" s="206"/>
      <c r="I38" s="206"/>
      <c r="J38" s="206"/>
      <c r="K38" s="206"/>
      <c r="L38" s="207"/>
      <c r="M38" s="36">
        <v>11</v>
      </c>
      <c r="N38" s="38"/>
      <c r="O38" s="38">
        <f t="shared" si="7"/>
        <v>6474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205"/>
      <c r="T38" s="206"/>
      <c r="U38" s="206"/>
      <c r="V38" s="206"/>
      <c r="W38" s="206"/>
      <c r="X38" s="207"/>
      <c r="Y38" s="36">
        <v>11</v>
      </c>
      <c r="Z38" s="38"/>
      <c r="AA38" s="38">
        <f t="shared" si="9"/>
        <v>6300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217"/>
      <c r="AG38" s="235"/>
      <c r="AH38" s="218"/>
      <c r="AI38" s="235"/>
      <c r="AJ38" s="223"/>
    </row>
    <row r="39" spans="1:36" ht="14.25" customHeight="1" thickBot="1">
      <c r="A39" s="36">
        <v>12</v>
      </c>
      <c r="B39" s="37"/>
      <c r="C39" s="38">
        <f t="shared" si="5"/>
        <v>6500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205"/>
      <c r="H39" s="206"/>
      <c r="I39" s="206"/>
      <c r="J39" s="206"/>
      <c r="K39" s="206"/>
      <c r="L39" s="207"/>
      <c r="M39" s="36">
        <v>12</v>
      </c>
      <c r="N39" s="38"/>
      <c r="O39" s="38">
        <f t="shared" si="7"/>
        <v>6464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205"/>
      <c r="T39" s="206"/>
      <c r="U39" s="206"/>
      <c r="V39" s="206"/>
      <c r="W39" s="206"/>
      <c r="X39" s="207"/>
      <c r="Y39" s="80">
        <v>12</v>
      </c>
      <c r="Z39" s="81"/>
      <c r="AA39" s="81">
        <f t="shared" si="9"/>
        <v>6435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217"/>
      <c r="AG39" s="235"/>
      <c r="AH39" s="218"/>
      <c r="AI39" s="235"/>
      <c r="AJ39" s="223"/>
    </row>
    <row r="40" spans="1:36" ht="14.25" customHeight="1">
      <c r="A40" s="40">
        <v>13</v>
      </c>
      <c r="B40" s="41"/>
      <c r="C40" s="42">
        <f t="shared" si="5"/>
        <v>6425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205"/>
      <c r="H40" s="206"/>
      <c r="I40" s="206"/>
      <c r="J40" s="206"/>
      <c r="K40" s="206"/>
      <c r="L40" s="207"/>
      <c r="M40" s="36">
        <v>13</v>
      </c>
      <c r="N40" s="38"/>
      <c r="O40" s="38">
        <f t="shared" si="7"/>
        <v>6394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205"/>
      <c r="T40" s="206"/>
      <c r="U40" s="206"/>
      <c r="V40" s="206"/>
      <c r="W40" s="206"/>
      <c r="X40" s="207"/>
      <c r="Y40" s="201" t="s">
        <v>30</v>
      </c>
      <c r="Z40" s="202"/>
      <c r="AA40" s="202"/>
      <c r="AB40" s="202"/>
      <c r="AC40" s="202"/>
      <c r="AD40" s="203"/>
      <c r="AF40" s="217"/>
      <c r="AG40" s="235"/>
      <c r="AH40" s="218"/>
      <c r="AI40" s="235"/>
      <c r="AJ40" s="223"/>
    </row>
    <row r="41" spans="1:36" ht="14.25" customHeight="1">
      <c r="A41" s="40">
        <v>14</v>
      </c>
      <c r="B41" s="41"/>
      <c r="C41" s="42">
        <f t="shared" si="5"/>
        <v>6395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205"/>
      <c r="H41" s="206"/>
      <c r="I41" s="206"/>
      <c r="J41" s="206"/>
      <c r="K41" s="206"/>
      <c r="L41" s="207"/>
      <c r="M41" s="36">
        <v>14</v>
      </c>
      <c r="N41" s="38"/>
      <c r="O41" s="38">
        <f t="shared" si="7"/>
        <v>6364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205"/>
      <c r="T41" s="206"/>
      <c r="U41" s="206"/>
      <c r="V41" s="206"/>
      <c r="W41" s="206"/>
      <c r="X41" s="207"/>
      <c r="Y41" s="205"/>
      <c r="Z41" s="206"/>
      <c r="AA41" s="206"/>
      <c r="AB41" s="206"/>
      <c r="AC41" s="206"/>
      <c r="AD41" s="207"/>
      <c r="AF41" s="217"/>
      <c r="AG41" s="235"/>
      <c r="AH41" s="218"/>
      <c r="AI41" s="235"/>
      <c r="AJ41" s="223"/>
    </row>
    <row r="42" spans="1:36" ht="14.25" customHeight="1">
      <c r="A42" s="36">
        <v>15</v>
      </c>
      <c r="B42" s="37"/>
      <c r="C42" s="38">
        <f t="shared" si="5"/>
        <v>6400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205"/>
      <c r="H42" s="206"/>
      <c r="I42" s="206"/>
      <c r="J42" s="206"/>
      <c r="K42" s="206"/>
      <c r="L42" s="207"/>
      <c r="M42" s="36">
        <v>15</v>
      </c>
      <c r="N42" s="38"/>
      <c r="O42" s="38">
        <f t="shared" si="7"/>
        <v>6364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205"/>
      <c r="T42" s="206"/>
      <c r="U42" s="206"/>
      <c r="V42" s="206"/>
      <c r="W42" s="206"/>
      <c r="X42" s="207"/>
      <c r="Y42" s="205"/>
      <c r="Z42" s="206"/>
      <c r="AA42" s="206"/>
      <c r="AB42" s="206"/>
      <c r="AC42" s="206"/>
      <c r="AD42" s="207"/>
      <c r="AF42" s="217"/>
      <c r="AG42" s="235"/>
      <c r="AH42" s="218"/>
      <c r="AI42" s="235"/>
      <c r="AJ42" s="223"/>
    </row>
    <row r="43" spans="1:36" ht="14.25" customHeight="1">
      <c r="A43" s="30">
        <v>16</v>
      </c>
      <c r="B43" s="31"/>
      <c r="C43" s="32">
        <f t="shared" si="5"/>
        <v>6205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205"/>
      <c r="H43" s="206"/>
      <c r="I43" s="206"/>
      <c r="J43" s="206"/>
      <c r="K43" s="206"/>
      <c r="L43" s="207"/>
      <c r="M43" s="30">
        <v>16</v>
      </c>
      <c r="N43" s="32"/>
      <c r="O43" s="32">
        <f t="shared" si="7"/>
        <v>6185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205"/>
      <c r="T43" s="206"/>
      <c r="U43" s="206"/>
      <c r="V43" s="206"/>
      <c r="W43" s="206"/>
      <c r="X43" s="207"/>
      <c r="Y43" s="205"/>
      <c r="Z43" s="206"/>
      <c r="AA43" s="206"/>
      <c r="AB43" s="206"/>
      <c r="AC43" s="206"/>
      <c r="AD43" s="207"/>
      <c r="AF43" s="232" t="s">
        <v>46</v>
      </c>
      <c r="AG43" s="233">
        <f>SUM(B43:B45)/3-SUM(C43:C45)/3</f>
        <v>-6137.333333333333</v>
      </c>
      <c r="AH43" s="234" t="s">
        <v>46</v>
      </c>
      <c r="AI43" s="233">
        <f>SUM(N43:N45)/3-SUM(O43:O45)/3</f>
        <v>-6140.666666666667</v>
      </c>
      <c r="AJ43" s="223">
        <f>AG43-AI43</f>
        <v>3.3333333333339397</v>
      </c>
    </row>
    <row r="44" spans="1:36" ht="14.25" customHeight="1">
      <c r="A44" s="82">
        <v>17</v>
      </c>
      <c r="B44" s="83"/>
      <c r="C44" s="84">
        <f t="shared" si="5"/>
        <v>6106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205"/>
      <c r="H44" s="206"/>
      <c r="I44" s="206"/>
      <c r="J44" s="206"/>
      <c r="K44" s="206"/>
      <c r="L44" s="207"/>
      <c r="M44" s="30">
        <v>17</v>
      </c>
      <c r="N44" s="32"/>
      <c r="O44" s="32">
        <f t="shared" si="7"/>
        <v>6116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205"/>
      <c r="T44" s="206"/>
      <c r="U44" s="206"/>
      <c r="V44" s="206"/>
      <c r="W44" s="206"/>
      <c r="X44" s="207"/>
      <c r="Y44" s="205"/>
      <c r="Z44" s="206"/>
      <c r="AA44" s="206"/>
      <c r="AB44" s="206"/>
      <c r="AC44" s="206"/>
      <c r="AD44" s="207"/>
      <c r="AF44" s="232"/>
      <c r="AG44" s="233"/>
      <c r="AH44" s="234"/>
      <c r="AI44" s="233"/>
      <c r="AJ44" s="273"/>
    </row>
    <row r="45" spans="1:36" ht="14.25" customHeight="1" thickBot="1">
      <c r="A45" s="85">
        <v>18</v>
      </c>
      <c r="B45" s="86"/>
      <c r="C45" s="87">
        <f>G79</f>
        <v>6101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205"/>
      <c r="H45" s="206"/>
      <c r="I45" s="206"/>
      <c r="J45" s="206"/>
      <c r="K45" s="206"/>
      <c r="L45" s="207"/>
      <c r="M45" s="82">
        <v>18</v>
      </c>
      <c r="N45" s="84"/>
      <c r="O45" s="84">
        <f t="shared" si="7"/>
        <v>6121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205"/>
      <c r="T45" s="206"/>
      <c r="U45" s="206"/>
      <c r="V45" s="206"/>
      <c r="W45" s="206"/>
      <c r="X45" s="207"/>
      <c r="Y45" s="205"/>
      <c r="Z45" s="206"/>
      <c r="AA45" s="206"/>
      <c r="AB45" s="206"/>
      <c r="AC45" s="206"/>
      <c r="AD45" s="207"/>
      <c r="AF45" s="270"/>
      <c r="AG45" s="271"/>
      <c r="AH45" s="272"/>
      <c r="AI45" s="271"/>
      <c r="AJ45" s="274"/>
    </row>
    <row r="46" spans="1:36" ht="14.25" customHeight="1">
      <c r="A46" s="201" t="s">
        <v>54</v>
      </c>
      <c r="B46" s="202"/>
      <c r="C46" s="202"/>
      <c r="D46" s="202"/>
      <c r="E46" s="202"/>
      <c r="F46" s="203"/>
      <c r="G46" s="205"/>
      <c r="H46" s="206"/>
      <c r="I46" s="206"/>
      <c r="J46" s="206"/>
      <c r="K46" s="206"/>
      <c r="L46" s="207"/>
      <c r="M46" s="208" t="s">
        <v>30</v>
      </c>
      <c r="N46" s="209"/>
      <c r="O46" s="209"/>
      <c r="P46" s="209"/>
      <c r="Q46" s="209"/>
      <c r="R46" s="210"/>
      <c r="S46" s="205"/>
      <c r="T46" s="206"/>
      <c r="U46" s="206"/>
      <c r="V46" s="206"/>
      <c r="W46" s="206"/>
      <c r="X46" s="207"/>
      <c r="Y46" s="205"/>
      <c r="Z46" s="206"/>
      <c r="AA46" s="206"/>
      <c r="AB46" s="206"/>
      <c r="AC46" s="206"/>
      <c r="AD46" s="207"/>
      <c r="AF46" s="263" t="s">
        <v>30</v>
      </c>
      <c r="AG46" s="264"/>
      <c r="AH46" s="264"/>
      <c r="AI46" s="264"/>
      <c r="AJ46" s="265"/>
    </row>
    <row r="47" spans="1:36" ht="14.25" customHeight="1" thickBot="1">
      <c r="A47" s="204"/>
      <c r="B47" s="179"/>
      <c r="C47" s="179"/>
      <c r="D47" s="179"/>
      <c r="E47" s="179"/>
      <c r="F47" s="180"/>
      <c r="G47" s="204"/>
      <c r="H47" s="179"/>
      <c r="I47" s="179"/>
      <c r="J47" s="179"/>
      <c r="K47" s="179"/>
      <c r="L47" s="180"/>
      <c r="M47" s="211"/>
      <c r="N47" s="212"/>
      <c r="O47" s="212"/>
      <c r="P47" s="212"/>
      <c r="Q47" s="212"/>
      <c r="R47" s="213"/>
      <c r="S47" s="204"/>
      <c r="T47" s="179"/>
      <c r="U47" s="179"/>
      <c r="V47" s="179"/>
      <c r="W47" s="179"/>
      <c r="X47" s="180"/>
      <c r="Y47" s="204"/>
      <c r="Z47" s="179"/>
      <c r="AA47" s="179"/>
      <c r="AB47" s="179"/>
      <c r="AC47" s="179"/>
      <c r="AD47" s="180"/>
      <c r="AF47" s="172"/>
      <c r="AG47" s="173"/>
      <c r="AH47" s="173"/>
      <c r="AI47" s="173"/>
      <c r="AJ47" s="174"/>
    </row>
    <row r="48" spans="1:36" ht="14.25" customHeight="1">
      <c r="AI48" s="2" t="s">
        <v>91</v>
      </c>
    </row>
    <row r="49" spans="1:35" ht="14.25" customHeight="1">
      <c r="AI49" s="2" t="s">
        <v>92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266"/>
      <c r="I51" s="177" t="s">
        <v>37</v>
      </c>
      <c r="J51" s="178"/>
      <c r="K51" s="178"/>
      <c r="L51" s="178"/>
      <c r="M51" s="178"/>
      <c r="N51" s="266"/>
      <c r="P51" s="267" t="s">
        <v>28</v>
      </c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9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245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7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125</v>
      </c>
      <c r="K53" s="99"/>
      <c r="L53" s="100"/>
      <c r="M53" s="43">
        <f>K53-J53</f>
        <v>-125</v>
      </c>
      <c r="N53" s="101">
        <f>L53-J53</f>
        <v>-125</v>
      </c>
      <c r="P53" s="248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50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115</v>
      </c>
      <c r="K54" s="105"/>
      <c r="L54" s="106"/>
      <c r="M54" s="80">
        <f>K54-J54</f>
        <v>-115</v>
      </c>
      <c r="N54" s="107">
        <f t="shared" ref="N54" si="12">L54-J54</f>
        <v>-115</v>
      </c>
      <c r="P54" s="248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50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248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50"/>
    </row>
    <row r="56" spans="1:35" ht="14.25" customHeight="1" thickBot="1">
      <c r="P56" s="251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3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254" t="s">
        <v>3</v>
      </c>
      <c r="B60" s="255"/>
      <c r="C60" s="255"/>
      <c r="D60" s="255"/>
      <c r="E60" s="255"/>
      <c r="F60" s="255"/>
      <c r="G60" s="256"/>
      <c r="I60" s="254" t="s">
        <v>9</v>
      </c>
      <c r="J60" s="255"/>
      <c r="K60" s="255"/>
      <c r="L60" s="255"/>
      <c r="M60" s="255"/>
      <c r="N60" s="255"/>
      <c r="O60" s="256"/>
      <c r="Q60" s="136" t="s">
        <v>10</v>
      </c>
      <c r="R60" s="137"/>
      <c r="S60" s="137"/>
      <c r="T60" s="137"/>
      <c r="U60" s="137"/>
      <c r="V60" s="137"/>
      <c r="W60" s="137"/>
      <c r="X60" s="138"/>
      <c r="Z60" s="257" t="s">
        <v>4</v>
      </c>
      <c r="AA60" s="258"/>
      <c r="AB60" s="258"/>
      <c r="AC60" s="258"/>
      <c r="AD60" s="258"/>
      <c r="AE60" s="258"/>
      <c r="AF60" s="258"/>
      <c r="AG60" s="259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88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315</v>
      </c>
      <c r="C62" s="111">
        <v>645</v>
      </c>
      <c r="D62" s="111">
        <v>950</v>
      </c>
      <c r="E62" s="112">
        <v>4530</v>
      </c>
      <c r="F62" s="113">
        <v>-47</v>
      </c>
      <c r="G62" s="114">
        <f t="shared" ref="G62:G69" si="13">B62+C62+D62+E62+F62+$W$4+$U$4</f>
        <v>6913</v>
      </c>
      <c r="I62" s="36">
        <v>1</v>
      </c>
      <c r="J62" s="110">
        <v>280</v>
      </c>
      <c r="K62" s="38">
        <f>C62</f>
        <v>645</v>
      </c>
      <c r="L62" s="38">
        <f>D62</f>
        <v>950</v>
      </c>
      <c r="M62" s="38">
        <f>E62</f>
        <v>4530</v>
      </c>
      <c r="N62" s="113">
        <v>-47</v>
      </c>
      <c r="O62" s="114">
        <f t="shared" ref="O62:O69" si="14">J62+K62+L62+M62+N62+$W$4+$U$4</f>
        <v>6878</v>
      </c>
      <c r="Q62" s="36">
        <v>1</v>
      </c>
      <c r="R62" s="110">
        <v>360</v>
      </c>
      <c r="S62" s="111">
        <v>1160</v>
      </c>
      <c r="T62" s="115"/>
      <c r="U62" s="38"/>
      <c r="V62" s="112">
        <v>4910</v>
      </c>
      <c r="W62" s="113">
        <v>-23</v>
      </c>
      <c r="X62" s="114">
        <f t="shared" ref="X62:X69" si="15">R62+S62+T62+V62+W62+$AC$4+$U$4</f>
        <v>6927</v>
      </c>
      <c r="Z62" s="109">
        <v>1</v>
      </c>
      <c r="AA62" s="110">
        <v>725</v>
      </c>
      <c r="AB62" s="111">
        <v>1115</v>
      </c>
      <c r="AC62" s="111">
        <v>2245</v>
      </c>
      <c r="AD62" s="112">
        <v>3040</v>
      </c>
      <c r="AE62" s="116">
        <v>90</v>
      </c>
      <c r="AF62" s="113">
        <v>-30</v>
      </c>
      <c r="AG62" s="114">
        <f>AA62+AB62+AD62+AE62+AF62+AC62</f>
        <v>7185</v>
      </c>
    </row>
    <row r="63" spans="1:35" ht="14.25" customHeight="1">
      <c r="A63" s="36">
        <v>2</v>
      </c>
      <c r="B63" s="110">
        <v>315</v>
      </c>
      <c r="C63" s="111">
        <v>610</v>
      </c>
      <c r="D63" s="38">
        <f>D62</f>
        <v>950</v>
      </c>
      <c r="E63" s="38">
        <f>E62</f>
        <v>4530</v>
      </c>
      <c r="F63" s="113">
        <v>-47</v>
      </c>
      <c r="G63" s="114">
        <f t="shared" si="13"/>
        <v>6878</v>
      </c>
      <c r="I63" s="36">
        <v>2</v>
      </c>
      <c r="J63" s="110">
        <v>270</v>
      </c>
      <c r="K63" s="38">
        <f t="shared" ref="K63:K69" si="16">C63</f>
        <v>610</v>
      </c>
      <c r="L63" s="38">
        <f>D62</f>
        <v>950</v>
      </c>
      <c r="M63" s="38">
        <f>M62</f>
        <v>4530</v>
      </c>
      <c r="N63" s="113">
        <v>-47</v>
      </c>
      <c r="O63" s="114">
        <f t="shared" si="14"/>
        <v>6833</v>
      </c>
      <c r="Q63" s="36">
        <v>2</v>
      </c>
      <c r="R63" s="110">
        <v>300</v>
      </c>
      <c r="S63" s="38">
        <f>S62</f>
        <v>1160</v>
      </c>
      <c r="T63" s="38"/>
      <c r="U63" s="38"/>
      <c r="V63" s="38">
        <f>V62</f>
        <v>4910</v>
      </c>
      <c r="W63" s="113">
        <v>-23</v>
      </c>
      <c r="X63" s="114">
        <f t="shared" si="15"/>
        <v>6867</v>
      </c>
      <c r="Z63" s="109">
        <v>2</v>
      </c>
      <c r="AA63" s="110">
        <v>520</v>
      </c>
      <c r="AB63" s="38">
        <f>AB62</f>
        <v>1115</v>
      </c>
      <c r="AC63" s="38">
        <f>AC62</f>
        <v>2245</v>
      </c>
      <c r="AD63" s="38">
        <f>AD62</f>
        <v>3040</v>
      </c>
      <c r="AE63" s="38">
        <f>AE62</f>
        <v>90</v>
      </c>
      <c r="AF63" s="113">
        <v>-30</v>
      </c>
      <c r="AG63" s="114">
        <f t="shared" ref="AG63:AG73" si="17">AA63+AB63+AD63+AE63+AF63+AC63</f>
        <v>6980</v>
      </c>
    </row>
    <row r="64" spans="1:35" ht="14.25" customHeight="1">
      <c r="A64" s="36">
        <v>3</v>
      </c>
      <c r="B64" s="110">
        <v>305</v>
      </c>
      <c r="C64" s="111">
        <v>605</v>
      </c>
      <c r="D64" s="111">
        <v>920</v>
      </c>
      <c r="E64" s="38">
        <f>E62</f>
        <v>4530</v>
      </c>
      <c r="F64" s="113">
        <v>-47</v>
      </c>
      <c r="G64" s="114">
        <f t="shared" si="13"/>
        <v>6833</v>
      </c>
      <c r="I64" s="36">
        <v>3</v>
      </c>
      <c r="J64" s="110">
        <v>270</v>
      </c>
      <c r="K64" s="38">
        <f t="shared" si="16"/>
        <v>605</v>
      </c>
      <c r="L64" s="38">
        <f>D64</f>
        <v>920</v>
      </c>
      <c r="M64" s="38">
        <f>M62</f>
        <v>4530</v>
      </c>
      <c r="N64" s="113">
        <v>-47</v>
      </c>
      <c r="O64" s="114">
        <f t="shared" si="14"/>
        <v>6798</v>
      </c>
      <c r="Q64" s="36">
        <v>3</v>
      </c>
      <c r="R64" s="110">
        <v>320</v>
      </c>
      <c r="S64" s="111">
        <v>1100</v>
      </c>
      <c r="T64" s="38"/>
      <c r="U64" s="38"/>
      <c r="V64" s="38">
        <f>V62</f>
        <v>4910</v>
      </c>
      <c r="W64" s="113">
        <v>-23</v>
      </c>
      <c r="X64" s="114">
        <f t="shared" si="15"/>
        <v>6827</v>
      </c>
      <c r="Z64" s="109">
        <v>3</v>
      </c>
      <c r="AA64" s="110">
        <v>620</v>
      </c>
      <c r="AB64" s="111">
        <v>845</v>
      </c>
      <c r="AC64" s="38">
        <f>AC62</f>
        <v>2245</v>
      </c>
      <c r="AD64" s="38">
        <f>AD62</f>
        <v>3040</v>
      </c>
      <c r="AE64" s="38">
        <f>AE62</f>
        <v>90</v>
      </c>
      <c r="AF64" s="113">
        <v>-30</v>
      </c>
      <c r="AG64" s="114">
        <f t="shared" si="17"/>
        <v>6810</v>
      </c>
    </row>
    <row r="65" spans="1:33" ht="14.25" customHeight="1">
      <c r="A65" s="36">
        <v>4</v>
      </c>
      <c r="B65" s="110">
        <v>325</v>
      </c>
      <c r="C65" s="111">
        <v>605</v>
      </c>
      <c r="D65" s="38">
        <f>D64</f>
        <v>920</v>
      </c>
      <c r="E65" s="38">
        <f>E62</f>
        <v>4530</v>
      </c>
      <c r="F65" s="113">
        <v>-47</v>
      </c>
      <c r="G65" s="114">
        <f t="shared" si="13"/>
        <v>6853</v>
      </c>
      <c r="I65" s="36">
        <v>4</v>
      </c>
      <c r="J65" s="110">
        <v>285</v>
      </c>
      <c r="K65" s="38">
        <f t="shared" si="16"/>
        <v>605</v>
      </c>
      <c r="L65" s="38">
        <f>D64</f>
        <v>920</v>
      </c>
      <c r="M65" s="38">
        <f>M62</f>
        <v>4530</v>
      </c>
      <c r="N65" s="113">
        <v>-47</v>
      </c>
      <c r="O65" s="114">
        <f t="shared" si="14"/>
        <v>6813</v>
      </c>
      <c r="Q65" s="36">
        <v>4</v>
      </c>
      <c r="R65" s="110">
        <v>345</v>
      </c>
      <c r="S65" s="38">
        <f>S64</f>
        <v>1100</v>
      </c>
      <c r="T65" s="38"/>
      <c r="U65" s="38"/>
      <c r="V65" s="38">
        <f>V62</f>
        <v>4910</v>
      </c>
      <c r="W65" s="113">
        <v>-23</v>
      </c>
      <c r="X65" s="114">
        <f t="shared" si="15"/>
        <v>6852</v>
      </c>
      <c r="Z65" s="109">
        <v>4</v>
      </c>
      <c r="AA65" s="110">
        <v>590</v>
      </c>
      <c r="AB65" s="38">
        <f>AB64</f>
        <v>845</v>
      </c>
      <c r="AC65" s="38">
        <f>AC62</f>
        <v>2245</v>
      </c>
      <c r="AD65" s="38">
        <f>AD62</f>
        <v>3040</v>
      </c>
      <c r="AE65" s="38">
        <f>AE62</f>
        <v>90</v>
      </c>
      <c r="AF65" s="113">
        <v>-30</v>
      </c>
      <c r="AG65" s="114">
        <f t="shared" si="17"/>
        <v>6780</v>
      </c>
    </row>
    <row r="66" spans="1:33" ht="14.25" customHeight="1">
      <c r="A66" s="36">
        <v>5</v>
      </c>
      <c r="B66" s="110">
        <v>290</v>
      </c>
      <c r="C66" s="111">
        <v>645</v>
      </c>
      <c r="D66" s="111">
        <v>920</v>
      </c>
      <c r="E66" s="112">
        <v>4475</v>
      </c>
      <c r="F66" s="113">
        <v>-47</v>
      </c>
      <c r="G66" s="114">
        <f t="shared" si="13"/>
        <v>6803</v>
      </c>
      <c r="I66" s="36">
        <v>5</v>
      </c>
      <c r="J66" s="110">
        <v>255</v>
      </c>
      <c r="K66" s="38">
        <f t="shared" si="16"/>
        <v>645</v>
      </c>
      <c r="L66" s="38">
        <f>D66</f>
        <v>920</v>
      </c>
      <c r="M66" s="38">
        <f>E66</f>
        <v>4475</v>
      </c>
      <c r="N66" s="113">
        <v>-47</v>
      </c>
      <c r="O66" s="114">
        <f t="shared" si="14"/>
        <v>6768</v>
      </c>
      <c r="Q66" s="36">
        <v>5</v>
      </c>
      <c r="R66" s="110">
        <v>335</v>
      </c>
      <c r="S66" s="111">
        <v>1135</v>
      </c>
      <c r="T66" s="115"/>
      <c r="U66" s="38"/>
      <c r="V66" s="112">
        <v>4830</v>
      </c>
      <c r="W66" s="113">
        <v>-23</v>
      </c>
      <c r="X66" s="114">
        <f t="shared" si="15"/>
        <v>6797</v>
      </c>
      <c r="Z66" s="109">
        <v>5</v>
      </c>
      <c r="AA66" s="110">
        <v>645</v>
      </c>
      <c r="AB66" s="111">
        <v>825</v>
      </c>
      <c r="AC66" s="111">
        <v>2075</v>
      </c>
      <c r="AD66" s="38">
        <f>AD62</f>
        <v>3040</v>
      </c>
      <c r="AE66" s="116">
        <v>90</v>
      </c>
      <c r="AF66" s="113">
        <v>-30</v>
      </c>
      <c r="AG66" s="114">
        <f t="shared" si="17"/>
        <v>6645</v>
      </c>
    </row>
    <row r="67" spans="1:33" ht="14.25" customHeight="1">
      <c r="A67" s="36">
        <v>6</v>
      </c>
      <c r="B67" s="110">
        <v>295</v>
      </c>
      <c r="C67" s="111">
        <v>595</v>
      </c>
      <c r="D67" s="38">
        <f>D66</f>
        <v>920</v>
      </c>
      <c r="E67" s="38">
        <f>E66</f>
        <v>4475</v>
      </c>
      <c r="F67" s="113">
        <v>-47</v>
      </c>
      <c r="G67" s="114">
        <f t="shared" si="13"/>
        <v>6758</v>
      </c>
      <c r="I67" s="36">
        <v>6</v>
      </c>
      <c r="J67" s="110">
        <v>255</v>
      </c>
      <c r="K67" s="38">
        <f t="shared" si="16"/>
        <v>595</v>
      </c>
      <c r="L67" s="38">
        <f>D66</f>
        <v>920</v>
      </c>
      <c r="M67" s="38">
        <f>M66</f>
        <v>4475</v>
      </c>
      <c r="N67" s="113">
        <v>-47</v>
      </c>
      <c r="O67" s="114">
        <f t="shared" si="14"/>
        <v>6718</v>
      </c>
      <c r="Q67" s="36">
        <v>6</v>
      </c>
      <c r="R67" s="110">
        <v>275</v>
      </c>
      <c r="S67" s="38">
        <f>S66</f>
        <v>1135</v>
      </c>
      <c r="T67" s="38"/>
      <c r="U67" s="38"/>
      <c r="V67" s="38">
        <f>V66</f>
        <v>4830</v>
      </c>
      <c r="W67" s="113">
        <v>-23</v>
      </c>
      <c r="X67" s="114">
        <f t="shared" si="15"/>
        <v>6737</v>
      </c>
      <c r="Z67" s="109">
        <v>6</v>
      </c>
      <c r="AA67" s="110">
        <v>475</v>
      </c>
      <c r="AB67" s="38">
        <f>AB66</f>
        <v>825</v>
      </c>
      <c r="AC67" s="38">
        <f>AC66</f>
        <v>2075</v>
      </c>
      <c r="AD67" s="38">
        <f>AD62</f>
        <v>3040</v>
      </c>
      <c r="AE67" s="38">
        <f>AE66</f>
        <v>90</v>
      </c>
      <c r="AF67" s="113">
        <v>-30</v>
      </c>
      <c r="AG67" s="114">
        <f t="shared" si="17"/>
        <v>6475</v>
      </c>
    </row>
    <row r="68" spans="1:33" ht="14.25" customHeight="1">
      <c r="A68" s="36">
        <v>7</v>
      </c>
      <c r="B68" s="110">
        <v>290</v>
      </c>
      <c r="C68" s="111">
        <v>575</v>
      </c>
      <c r="D68" s="111">
        <v>875</v>
      </c>
      <c r="E68" s="38">
        <f>E66</f>
        <v>4475</v>
      </c>
      <c r="F68" s="113">
        <v>-47</v>
      </c>
      <c r="G68" s="114">
        <f t="shared" si="13"/>
        <v>6688</v>
      </c>
      <c r="I68" s="36">
        <v>7</v>
      </c>
      <c r="J68" s="110">
        <v>260</v>
      </c>
      <c r="K68" s="38">
        <f t="shared" si="16"/>
        <v>575</v>
      </c>
      <c r="L68" s="38">
        <f>D68</f>
        <v>875</v>
      </c>
      <c r="M68" s="38">
        <f>M66</f>
        <v>4475</v>
      </c>
      <c r="N68" s="113">
        <v>-47</v>
      </c>
      <c r="O68" s="114">
        <f t="shared" si="14"/>
        <v>6658</v>
      </c>
      <c r="Q68" s="36">
        <v>7</v>
      </c>
      <c r="R68" s="110">
        <v>295</v>
      </c>
      <c r="S68" s="111">
        <v>1060</v>
      </c>
      <c r="T68" s="38"/>
      <c r="U68" s="38"/>
      <c r="V68" s="38">
        <f>V67</f>
        <v>4830</v>
      </c>
      <c r="W68" s="113">
        <v>-23</v>
      </c>
      <c r="X68" s="114">
        <f t="shared" si="15"/>
        <v>6682</v>
      </c>
      <c r="Z68" s="109">
        <v>7</v>
      </c>
      <c r="AA68" s="110">
        <v>515</v>
      </c>
      <c r="AB68" s="111">
        <v>720</v>
      </c>
      <c r="AC68" s="38">
        <f>AC67</f>
        <v>2075</v>
      </c>
      <c r="AD68" s="38">
        <f>AD62</f>
        <v>3040</v>
      </c>
      <c r="AE68" s="38">
        <f>AE66</f>
        <v>90</v>
      </c>
      <c r="AF68" s="113">
        <v>-30</v>
      </c>
      <c r="AG68" s="114">
        <f t="shared" si="17"/>
        <v>6410</v>
      </c>
    </row>
    <row r="69" spans="1:33" ht="14.25" customHeight="1" thickBot="1">
      <c r="A69" s="36">
        <v>8</v>
      </c>
      <c r="B69" s="110">
        <v>345</v>
      </c>
      <c r="C69" s="111">
        <v>520</v>
      </c>
      <c r="D69" s="38">
        <f>D68</f>
        <v>875</v>
      </c>
      <c r="E69" s="38">
        <f>E66</f>
        <v>4475</v>
      </c>
      <c r="F69" s="113">
        <v>-47</v>
      </c>
      <c r="G69" s="114">
        <f t="shared" si="13"/>
        <v>6688</v>
      </c>
      <c r="I69" s="80">
        <v>8</v>
      </c>
      <c r="J69" s="117">
        <v>310</v>
      </c>
      <c r="K69" s="81">
        <f t="shared" si="16"/>
        <v>520</v>
      </c>
      <c r="L69" s="81">
        <f>D68</f>
        <v>875</v>
      </c>
      <c r="M69" s="81">
        <f>M66</f>
        <v>4475</v>
      </c>
      <c r="N69" s="113">
        <v>-47</v>
      </c>
      <c r="O69" s="118">
        <f t="shared" si="14"/>
        <v>6653</v>
      </c>
      <c r="Q69" s="36">
        <v>8</v>
      </c>
      <c r="R69" s="110">
        <v>310</v>
      </c>
      <c r="S69" s="38">
        <f>S68</f>
        <v>1060</v>
      </c>
      <c r="T69" s="38"/>
      <c r="U69" s="38"/>
      <c r="V69" s="38">
        <f>V68</f>
        <v>4830</v>
      </c>
      <c r="W69" s="113">
        <v>-23</v>
      </c>
      <c r="X69" s="114">
        <f t="shared" si="15"/>
        <v>6697</v>
      </c>
      <c r="Z69" s="109">
        <v>8</v>
      </c>
      <c r="AA69" s="110">
        <v>570</v>
      </c>
      <c r="AB69" s="38">
        <f>AB68</f>
        <v>720</v>
      </c>
      <c r="AC69" s="38">
        <f>AC67</f>
        <v>2075</v>
      </c>
      <c r="AD69" s="38">
        <f>AD62</f>
        <v>3040</v>
      </c>
      <c r="AE69" s="38">
        <f>AE66</f>
        <v>90</v>
      </c>
      <c r="AF69" s="113">
        <v>-30</v>
      </c>
      <c r="AG69" s="114">
        <f t="shared" si="17"/>
        <v>6465</v>
      </c>
    </row>
    <row r="70" spans="1:33" ht="14.25" customHeight="1" thickBot="1">
      <c r="A70" s="36">
        <v>9</v>
      </c>
      <c r="B70" s="110">
        <v>315</v>
      </c>
      <c r="C70" s="111">
        <v>880</v>
      </c>
      <c r="D70" s="111">
        <v>1170</v>
      </c>
      <c r="E70" s="112">
        <v>3805</v>
      </c>
      <c r="F70" s="113">
        <v>-30</v>
      </c>
      <c r="G70" s="114">
        <f t="shared" ref="G70:G75" si="18">B70+C70+D70+E70+F70+$Y$4+$U$4</f>
        <v>6630</v>
      </c>
      <c r="Q70" s="36">
        <v>9</v>
      </c>
      <c r="R70" s="110">
        <v>290</v>
      </c>
      <c r="S70" s="111">
        <v>830</v>
      </c>
      <c r="T70" s="111">
        <v>1160</v>
      </c>
      <c r="U70" s="115"/>
      <c r="V70" s="112">
        <v>3845</v>
      </c>
      <c r="W70" s="113">
        <v>-26</v>
      </c>
      <c r="X70" s="114">
        <f t="shared" ref="X70:X76" si="19">R70+S70+T70+V70+W70+U70+$AC$4+$U$4</f>
        <v>6619</v>
      </c>
      <c r="Z70" s="109">
        <v>9</v>
      </c>
      <c r="AA70" s="110">
        <v>530</v>
      </c>
      <c r="AB70" s="111">
        <v>525</v>
      </c>
      <c r="AC70" s="111">
        <v>2225</v>
      </c>
      <c r="AD70" s="38">
        <f>AD62</f>
        <v>3040</v>
      </c>
      <c r="AE70" s="116">
        <v>90</v>
      </c>
      <c r="AF70" s="113">
        <v>-30</v>
      </c>
      <c r="AG70" s="114">
        <f t="shared" si="17"/>
        <v>6380</v>
      </c>
    </row>
    <row r="71" spans="1:33" ht="14.25" customHeight="1" thickBot="1">
      <c r="A71" s="36">
        <v>10</v>
      </c>
      <c r="B71" s="110">
        <v>265</v>
      </c>
      <c r="C71" s="38">
        <f>C70</f>
        <v>880</v>
      </c>
      <c r="D71" s="38">
        <f>D70</f>
        <v>1170</v>
      </c>
      <c r="E71" s="38">
        <f>E70</f>
        <v>3805</v>
      </c>
      <c r="F71" s="113">
        <v>-30</v>
      </c>
      <c r="G71" s="114">
        <f t="shared" si="18"/>
        <v>6580</v>
      </c>
      <c r="I71" s="260" t="s">
        <v>11</v>
      </c>
      <c r="J71" s="261"/>
      <c r="K71" s="261"/>
      <c r="L71" s="261"/>
      <c r="M71" s="261"/>
      <c r="N71" s="261"/>
      <c r="O71" s="262"/>
      <c r="Q71" s="36">
        <v>10</v>
      </c>
      <c r="R71" s="110">
        <v>230</v>
      </c>
      <c r="S71" s="38">
        <f>S70</f>
        <v>830</v>
      </c>
      <c r="T71" s="38">
        <f>T70</f>
        <v>1160</v>
      </c>
      <c r="U71" s="38"/>
      <c r="V71" s="38">
        <f>V70</f>
        <v>3845</v>
      </c>
      <c r="W71" s="113">
        <v>-26</v>
      </c>
      <c r="X71" s="114">
        <f t="shared" si="19"/>
        <v>6559</v>
      </c>
      <c r="Z71" s="109">
        <v>10</v>
      </c>
      <c r="AA71" s="110">
        <v>450</v>
      </c>
      <c r="AB71" s="38">
        <f>AB70</f>
        <v>525</v>
      </c>
      <c r="AC71" s="38">
        <f>AC70</f>
        <v>2225</v>
      </c>
      <c r="AD71" s="38">
        <f>AD62</f>
        <v>3040</v>
      </c>
      <c r="AE71" s="38">
        <f>AE70</f>
        <v>90</v>
      </c>
      <c r="AF71" s="113">
        <v>-30</v>
      </c>
      <c r="AG71" s="114">
        <f t="shared" si="17"/>
        <v>6300</v>
      </c>
    </row>
    <row r="72" spans="1:33" ht="14.25" customHeight="1">
      <c r="A72" s="36">
        <v>11</v>
      </c>
      <c r="B72" s="110">
        <v>285</v>
      </c>
      <c r="C72" s="111">
        <v>785</v>
      </c>
      <c r="D72" s="38">
        <f>D71</f>
        <v>1170</v>
      </c>
      <c r="E72" s="38">
        <f>E70</f>
        <v>3805</v>
      </c>
      <c r="F72" s="113">
        <v>-30</v>
      </c>
      <c r="G72" s="114">
        <f t="shared" si="18"/>
        <v>6505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265</v>
      </c>
      <c r="S72" s="111">
        <v>710</v>
      </c>
      <c r="T72" s="38">
        <f>T70</f>
        <v>1160</v>
      </c>
      <c r="U72" s="38"/>
      <c r="V72" s="38">
        <f>V70</f>
        <v>3845</v>
      </c>
      <c r="W72" s="113">
        <v>-26</v>
      </c>
      <c r="X72" s="114">
        <f t="shared" si="19"/>
        <v>6474</v>
      </c>
      <c r="Z72" s="109">
        <v>11</v>
      </c>
      <c r="AA72" s="110">
        <v>305</v>
      </c>
      <c r="AB72" s="111">
        <v>670</v>
      </c>
      <c r="AC72" s="38">
        <f>AC71</f>
        <v>2225</v>
      </c>
      <c r="AD72" s="38">
        <f>AD62</f>
        <v>3040</v>
      </c>
      <c r="AE72" s="38">
        <f>AE70</f>
        <v>90</v>
      </c>
      <c r="AF72" s="113">
        <v>-30</v>
      </c>
      <c r="AG72" s="114">
        <f t="shared" si="17"/>
        <v>6300</v>
      </c>
    </row>
    <row r="73" spans="1:33" ht="14.25" customHeight="1" thickBot="1">
      <c r="A73" s="36">
        <v>12</v>
      </c>
      <c r="B73" s="110">
        <v>280</v>
      </c>
      <c r="C73" s="38">
        <f>C72</f>
        <v>785</v>
      </c>
      <c r="D73" s="38">
        <f>D71</f>
        <v>1170</v>
      </c>
      <c r="E73" s="38">
        <f>E70</f>
        <v>3805</v>
      </c>
      <c r="F73" s="113">
        <v>-30</v>
      </c>
      <c r="G73" s="114">
        <f t="shared" si="18"/>
        <v>6500</v>
      </c>
      <c r="I73" s="36">
        <v>1</v>
      </c>
      <c r="J73" s="110">
        <v>365</v>
      </c>
      <c r="K73" s="111">
        <v>1195</v>
      </c>
      <c r="L73" s="38"/>
      <c r="M73" s="38">
        <f>V62</f>
        <v>4910</v>
      </c>
      <c r="N73" s="113">
        <v>-20</v>
      </c>
      <c r="O73" s="114">
        <f>J73+K73+L73+M73+N73+$AC$4+$U$4</f>
        <v>6970</v>
      </c>
      <c r="Q73" s="36">
        <v>12</v>
      </c>
      <c r="R73" s="110">
        <v>255</v>
      </c>
      <c r="S73" s="38">
        <f>S72</f>
        <v>710</v>
      </c>
      <c r="T73" s="38">
        <f>T70</f>
        <v>1160</v>
      </c>
      <c r="U73" s="38"/>
      <c r="V73" s="38">
        <f>V70</f>
        <v>3845</v>
      </c>
      <c r="W73" s="113">
        <v>-26</v>
      </c>
      <c r="X73" s="114">
        <f t="shared" si="19"/>
        <v>6464</v>
      </c>
      <c r="Z73" s="120">
        <v>12</v>
      </c>
      <c r="AA73" s="117">
        <v>440</v>
      </c>
      <c r="AB73" s="81">
        <f>AB72</f>
        <v>670</v>
      </c>
      <c r="AC73" s="81">
        <f>AC71</f>
        <v>2225</v>
      </c>
      <c r="AD73" s="81">
        <f>AD62</f>
        <v>3040</v>
      </c>
      <c r="AE73" s="81">
        <f>AE70</f>
        <v>90</v>
      </c>
      <c r="AF73" s="121">
        <v>-30</v>
      </c>
      <c r="AG73" s="118">
        <f t="shared" si="17"/>
        <v>6435</v>
      </c>
    </row>
    <row r="74" spans="1:33" ht="14.25" customHeight="1">
      <c r="A74" s="36">
        <v>13</v>
      </c>
      <c r="B74" s="110">
        <v>270</v>
      </c>
      <c r="C74" s="111">
        <v>535</v>
      </c>
      <c r="D74" s="111">
        <v>1355</v>
      </c>
      <c r="E74" s="38">
        <f>E70</f>
        <v>3805</v>
      </c>
      <c r="F74" s="113">
        <v>-30</v>
      </c>
      <c r="G74" s="114">
        <f t="shared" si="18"/>
        <v>6425</v>
      </c>
      <c r="I74" s="36">
        <v>2</v>
      </c>
      <c r="J74" s="110">
        <v>310</v>
      </c>
      <c r="K74" s="38">
        <f>K73</f>
        <v>1195</v>
      </c>
      <c r="L74" s="38"/>
      <c r="M74" s="38">
        <f>V62</f>
        <v>4910</v>
      </c>
      <c r="N74" s="113">
        <v>-20</v>
      </c>
      <c r="O74" s="114">
        <f>J74+K74+L74+M74+N74+$AC$4+$U$4</f>
        <v>6915</v>
      </c>
      <c r="Q74" s="36">
        <v>13</v>
      </c>
      <c r="R74" s="110">
        <v>255</v>
      </c>
      <c r="S74" s="111">
        <v>535</v>
      </c>
      <c r="T74" s="111">
        <v>1265</v>
      </c>
      <c r="U74" s="115"/>
      <c r="V74" s="38">
        <f>V70</f>
        <v>3845</v>
      </c>
      <c r="W74" s="113">
        <v>-26</v>
      </c>
      <c r="X74" s="114">
        <f t="shared" si="19"/>
        <v>6394</v>
      </c>
    </row>
    <row r="75" spans="1:33" ht="14.25" customHeight="1">
      <c r="A75" s="36">
        <v>14</v>
      </c>
      <c r="B75" s="110">
        <v>240</v>
      </c>
      <c r="C75" s="38">
        <f>C74</f>
        <v>535</v>
      </c>
      <c r="D75" s="38">
        <f>D74</f>
        <v>1355</v>
      </c>
      <c r="E75" s="38">
        <f>E74</f>
        <v>3805</v>
      </c>
      <c r="F75" s="113">
        <v>-30</v>
      </c>
      <c r="G75" s="114">
        <f t="shared" si="18"/>
        <v>6395</v>
      </c>
      <c r="I75" s="36">
        <v>3</v>
      </c>
      <c r="J75" s="110">
        <v>335</v>
      </c>
      <c r="K75" s="111">
        <v>1130</v>
      </c>
      <c r="L75" s="38"/>
      <c r="M75" s="38">
        <f>V62</f>
        <v>4910</v>
      </c>
      <c r="N75" s="113">
        <v>-20</v>
      </c>
      <c r="O75" s="114">
        <f>J75+K75+L75+M75+N75+$AC$4+$U$4</f>
        <v>6875</v>
      </c>
      <c r="Q75" s="36">
        <v>14</v>
      </c>
      <c r="R75" s="110">
        <v>225</v>
      </c>
      <c r="S75" s="38">
        <f>S74</f>
        <v>535</v>
      </c>
      <c r="T75" s="38">
        <f>T74</f>
        <v>1265</v>
      </c>
      <c r="U75" s="38"/>
      <c r="V75" s="38">
        <f>V70</f>
        <v>3845</v>
      </c>
      <c r="W75" s="113">
        <v>-26</v>
      </c>
      <c r="X75" s="114">
        <f t="shared" si="19"/>
        <v>6364</v>
      </c>
    </row>
    <row r="76" spans="1:33" ht="14.25" customHeight="1">
      <c r="A76" s="36">
        <v>15</v>
      </c>
      <c r="B76" s="110">
        <v>775</v>
      </c>
      <c r="C76" s="38"/>
      <c r="D76" s="122">
        <f>D75</f>
        <v>1355</v>
      </c>
      <c r="E76" s="122">
        <f>E75</f>
        <v>3805</v>
      </c>
      <c r="F76" s="113">
        <v>-25</v>
      </c>
      <c r="G76" s="114">
        <f>B76+C76+D76+E76+F76+$AA$4+$U$4</f>
        <v>6400</v>
      </c>
      <c r="I76" s="22">
        <v>4</v>
      </c>
      <c r="J76" s="123">
        <v>360</v>
      </c>
      <c r="K76" s="124">
        <f>K75</f>
        <v>1130</v>
      </c>
      <c r="L76" s="124"/>
      <c r="M76" s="124">
        <f>V62</f>
        <v>4910</v>
      </c>
      <c r="N76" s="113">
        <v>-20</v>
      </c>
      <c r="O76" s="125">
        <f>J76+K76+L76+M76+N76+$AC$4+$U$4</f>
        <v>6900</v>
      </c>
      <c r="Q76" s="36">
        <v>15</v>
      </c>
      <c r="R76" s="110">
        <v>755</v>
      </c>
      <c r="S76" s="115"/>
      <c r="T76" s="38">
        <f>T74</f>
        <v>1265</v>
      </c>
      <c r="U76" s="38"/>
      <c r="V76" s="38">
        <f>V70</f>
        <v>3845</v>
      </c>
      <c r="W76" s="113">
        <v>-21</v>
      </c>
      <c r="X76" s="114">
        <f t="shared" si="19"/>
        <v>6364</v>
      </c>
    </row>
    <row r="77" spans="1:33" ht="14.25" customHeight="1">
      <c r="A77" s="36">
        <v>16</v>
      </c>
      <c r="B77" s="110">
        <v>960</v>
      </c>
      <c r="C77" s="115"/>
      <c r="D77" s="38"/>
      <c r="E77" s="126">
        <v>4765</v>
      </c>
      <c r="F77" s="113">
        <v>-10</v>
      </c>
      <c r="G77" s="114">
        <f>B77+C77+D77+E77+F77+$AA$4+$U$4</f>
        <v>6205</v>
      </c>
      <c r="I77" s="36">
        <v>5</v>
      </c>
      <c r="J77" s="110">
        <v>350</v>
      </c>
      <c r="K77" s="111">
        <v>1155</v>
      </c>
      <c r="L77" s="38"/>
      <c r="M77" s="38">
        <f>V66</f>
        <v>4830</v>
      </c>
      <c r="N77" s="113">
        <v>-20</v>
      </c>
      <c r="O77" s="125">
        <f t="shared" ref="O77:O79" si="20">J77+K77+L77+M77+N77+$AC$4+$U$4</f>
        <v>6835</v>
      </c>
      <c r="Q77" s="36">
        <v>16</v>
      </c>
      <c r="R77" s="110">
        <v>940</v>
      </c>
      <c r="S77" s="38"/>
      <c r="T77" s="38"/>
      <c r="U77" s="38"/>
      <c r="V77" s="38">
        <f>E77</f>
        <v>4765</v>
      </c>
      <c r="W77" s="113">
        <v>-10</v>
      </c>
      <c r="X77" s="114">
        <f>R77+S77+T77+V77+W77+U77+$AA$4+$U$4</f>
        <v>6185</v>
      </c>
    </row>
    <row r="78" spans="1:33" ht="14.25" customHeight="1">
      <c r="A78" s="36">
        <v>17</v>
      </c>
      <c r="B78" s="110">
        <v>195</v>
      </c>
      <c r="C78" s="111">
        <v>670</v>
      </c>
      <c r="D78" s="38"/>
      <c r="E78" s="122">
        <f>E77</f>
        <v>4765</v>
      </c>
      <c r="F78" s="113">
        <v>-14</v>
      </c>
      <c r="G78" s="114">
        <f>B78+C78+D78+E78+F78+$AA$4+$U$4</f>
        <v>6106</v>
      </c>
      <c r="I78" s="36">
        <v>6</v>
      </c>
      <c r="J78" s="110">
        <v>295</v>
      </c>
      <c r="K78" s="38">
        <f>K77</f>
        <v>1155</v>
      </c>
      <c r="L78" s="38"/>
      <c r="M78" s="38">
        <f>V66</f>
        <v>4830</v>
      </c>
      <c r="N78" s="113">
        <v>-20</v>
      </c>
      <c r="O78" s="125">
        <f t="shared" si="20"/>
        <v>6780</v>
      </c>
      <c r="Q78" s="36">
        <v>17</v>
      </c>
      <c r="R78" s="110">
        <v>205</v>
      </c>
      <c r="S78" s="111">
        <v>670</v>
      </c>
      <c r="T78" s="115"/>
      <c r="U78" s="38"/>
      <c r="V78" s="122">
        <f>V77</f>
        <v>4765</v>
      </c>
      <c r="W78" s="113">
        <v>-14</v>
      </c>
      <c r="X78" s="114">
        <f>R78+S78+T78+V78+W78+U78+$AA$4+$U$4</f>
        <v>6116</v>
      </c>
    </row>
    <row r="79" spans="1:33" ht="14.25" customHeight="1" thickBot="1">
      <c r="A79" s="127">
        <v>18</v>
      </c>
      <c r="B79" s="128">
        <v>190</v>
      </c>
      <c r="C79" s="129">
        <f>C78</f>
        <v>670</v>
      </c>
      <c r="D79" s="130"/>
      <c r="E79" s="130">
        <f>E78</f>
        <v>4765</v>
      </c>
      <c r="F79" s="131">
        <v>-14</v>
      </c>
      <c r="G79" s="132">
        <f>B79+C79+D79+E79+F79+$AA$4+$U$4</f>
        <v>6101</v>
      </c>
      <c r="I79" s="36">
        <v>7</v>
      </c>
      <c r="J79" s="110">
        <v>315</v>
      </c>
      <c r="K79" s="111">
        <v>1080</v>
      </c>
      <c r="L79" s="38"/>
      <c r="M79" s="38">
        <f>V66</f>
        <v>4830</v>
      </c>
      <c r="N79" s="113">
        <v>-20</v>
      </c>
      <c r="O79" s="125">
        <f t="shared" si="20"/>
        <v>6725</v>
      </c>
      <c r="Q79" s="80">
        <v>18</v>
      </c>
      <c r="R79" s="117">
        <v>210</v>
      </c>
      <c r="S79" s="81">
        <f>S78</f>
        <v>670</v>
      </c>
      <c r="T79" s="81"/>
      <c r="U79" s="81"/>
      <c r="V79" s="81">
        <f>V78</f>
        <v>4765</v>
      </c>
      <c r="W79" s="121">
        <v>-14</v>
      </c>
      <c r="X79" s="118">
        <f>R79+S79+T79+V79+W79+U79+$AA$4+$U$4</f>
        <v>6121</v>
      </c>
    </row>
    <row r="80" spans="1:33" ht="14.25" customHeight="1" thickBot="1">
      <c r="I80" s="80">
        <v>8</v>
      </c>
      <c r="J80" s="117">
        <v>320</v>
      </c>
      <c r="K80" s="81">
        <f>K79</f>
        <v>1080</v>
      </c>
      <c r="L80" s="81"/>
      <c r="M80" s="81">
        <f>V66</f>
        <v>4830</v>
      </c>
      <c r="N80" s="121">
        <v>-20</v>
      </c>
      <c r="O80" s="118">
        <f>J80+K80+L80+M80+N80+$AC$4+$U$4</f>
        <v>6730</v>
      </c>
      <c r="U80" s="135" t="s">
        <v>93</v>
      </c>
      <c r="V80" s="2" t="s">
        <v>84</v>
      </c>
    </row>
    <row r="81" spans="3:23" ht="14.25" customHeight="1">
      <c r="V81" s="2" t="s">
        <v>85</v>
      </c>
      <c r="W81" s="133">
        <v>4925</v>
      </c>
    </row>
    <row r="82" spans="3:23" ht="14.25" customHeight="1">
      <c r="C82" s="134"/>
      <c r="D82" s="134"/>
      <c r="E82" s="134"/>
      <c r="V82" s="2" t="s">
        <v>86</v>
      </c>
      <c r="W82" s="133">
        <v>4845</v>
      </c>
    </row>
    <row r="83" spans="3:23" ht="14.25" customHeight="1">
      <c r="C83" s="134"/>
      <c r="D83" s="134"/>
      <c r="E83" s="134"/>
      <c r="V83" s="2" t="s">
        <v>87</v>
      </c>
      <c r="W83" s="133">
        <v>3860</v>
      </c>
    </row>
    <row r="84" spans="3:23" ht="14.25" customHeight="1">
      <c r="C84" s="134"/>
      <c r="D84" s="134"/>
      <c r="E84" s="134"/>
    </row>
    <row r="85" spans="3:23" ht="14.25" customHeight="1">
      <c r="J85" s="2" t="s">
        <v>12</v>
      </c>
    </row>
  </sheetData>
  <mergeCells count="101">
    <mergeCell ref="P52:AD56"/>
    <mergeCell ref="A60:G60"/>
    <mergeCell ref="I60:O60"/>
    <mergeCell ref="Z60:AG60"/>
    <mergeCell ref="I71:O71"/>
    <mergeCell ref="A46:F47"/>
    <mergeCell ref="M46:R47"/>
    <mergeCell ref="AF46:AJ47"/>
    <mergeCell ref="A51:F51"/>
    <mergeCell ref="I51:N51"/>
    <mergeCell ref="P51:AD51"/>
    <mergeCell ref="G36:L47"/>
    <mergeCell ref="S36:X47"/>
    <mergeCell ref="AI36:AI42"/>
    <mergeCell ref="AJ36:AJ42"/>
    <mergeCell ref="Y40:AD47"/>
    <mergeCell ref="AF43:AF45"/>
    <mergeCell ref="AG43:AG45"/>
    <mergeCell ref="AH43:AH45"/>
    <mergeCell ref="AI43:AI45"/>
    <mergeCell ref="AJ43:AJ45"/>
    <mergeCell ref="AF32:AF35"/>
    <mergeCell ref="AG32:AG35"/>
    <mergeCell ref="AH32:AH35"/>
    <mergeCell ref="AI32:AI35"/>
    <mergeCell ref="AJ32:AJ35"/>
    <mergeCell ref="AF36:AF42"/>
    <mergeCell ref="AG36:AG42"/>
    <mergeCell ref="AH36:AH42"/>
    <mergeCell ref="AG13:AG19"/>
    <mergeCell ref="AH13:AH19"/>
    <mergeCell ref="AI13:AI19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A8:F9"/>
    <mergeCell ref="G8:L19"/>
    <mergeCell ref="M8:R9"/>
    <mergeCell ref="S8:X19"/>
    <mergeCell ref="Y8:AD15"/>
    <mergeCell ref="AF8:AJ9"/>
    <mergeCell ref="F10:F27"/>
    <mergeCell ref="AJ13:AJ19"/>
    <mergeCell ref="AD16:AD27"/>
    <mergeCell ref="L20:L27"/>
    <mergeCell ref="X20:X27"/>
    <mergeCell ref="AF20:AF23"/>
    <mergeCell ref="AG20:AG23"/>
    <mergeCell ref="AH20:AH23"/>
    <mergeCell ref="AI20:AI23"/>
    <mergeCell ref="AJ20:AJ23"/>
    <mergeCell ref="AF24:AF27"/>
    <mergeCell ref="R10:R27"/>
    <mergeCell ref="AF10:AF12"/>
    <mergeCell ref="AG10:AG12"/>
    <mergeCell ref="AH10:AH12"/>
    <mergeCell ref="AI10:AI12"/>
    <mergeCell ref="AJ10:AJ12"/>
    <mergeCell ref="AF13:AF19"/>
    <mergeCell ref="AF4:AJ5"/>
    <mergeCell ref="AA4:AB4"/>
    <mergeCell ref="AC4:AD4"/>
    <mergeCell ref="A5:AD5"/>
    <mergeCell ref="A6:F6"/>
    <mergeCell ref="G6:L6"/>
    <mergeCell ref="M6:R6"/>
    <mergeCell ref="S6:X6"/>
    <mergeCell ref="Y6:AD6"/>
    <mergeCell ref="AF6:AG6"/>
    <mergeCell ref="AH6:AI6"/>
    <mergeCell ref="AJ6:AJ7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1:AD1"/>
    <mergeCell ref="A2:AD2"/>
    <mergeCell ref="A3:C3"/>
    <mergeCell ref="D3:G3"/>
    <mergeCell ref="I3:K3"/>
    <mergeCell ref="L3:M3"/>
    <mergeCell ref="N3:O3"/>
    <mergeCell ref="P3:Q3"/>
    <mergeCell ref="AF3:AJ3"/>
    <mergeCell ref="R3:T3"/>
    <mergeCell ref="U3:V3"/>
    <mergeCell ref="W3:X3"/>
    <mergeCell ref="Y3:Z3"/>
    <mergeCell ref="AA3:AB3"/>
    <mergeCell ref="AC3:AD3"/>
  </mergeCells>
  <conditionalFormatting sqref="E10:E45 Q10:Q45">
    <cfRule type="containsBlanks" priority="16" stopIfTrue="1">
      <formula>LEN(TRIM(E10))=0</formula>
    </cfRule>
    <cfRule type="cellIs" dxfId="83" priority="17" stopIfTrue="1" operator="between">
      <formula>-$R$4</formula>
      <formula>$R$4</formula>
    </cfRule>
    <cfRule type="cellIs" dxfId="82" priority="18" stopIfTrue="1" operator="between">
      <formula>$R$4</formula>
      <formula>$S$4</formula>
    </cfRule>
    <cfRule type="cellIs" dxfId="81" priority="19" stopIfTrue="1" operator="between">
      <formula>-$R$4</formula>
      <formula>-$S$4</formula>
    </cfRule>
    <cfRule type="cellIs" dxfId="80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79" priority="12" stopIfTrue="1" operator="between">
      <formula>-$R$4</formula>
      <formula>$R$4</formula>
    </cfRule>
    <cfRule type="cellIs" dxfId="78" priority="13" stopIfTrue="1" operator="between">
      <formula>$R$4</formula>
      <formula>$S$4</formula>
    </cfRule>
    <cfRule type="cellIs" dxfId="77" priority="14" stopIfTrue="1" operator="between">
      <formula>-$R$4</formula>
      <formula>-$S$4</formula>
    </cfRule>
    <cfRule type="cellIs" dxfId="76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75" priority="7" stopIfTrue="1" operator="between">
      <formula>-$R$4</formula>
      <formula>$R$4</formula>
    </cfRule>
    <cfRule type="cellIs" dxfId="74" priority="8" stopIfTrue="1" operator="between">
      <formula>$R$4</formula>
      <formula>$S$4</formula>
    </cfRule>
    <cfRule type="cellIs" dxfId="73" priority="9" stopIfTrue="1" operator="between">
      <formula>-$R$4</formula>
      <formula>-$S$4</formula>
    </cfRule>
    <cfRule type="cellIs" dxfId="72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71" priority="2" stopIfTrue="1" operator="between">
      <formula>-$R$4</formula>
      <formula>$R$4</formula>
    </cfRule>
    <cfRule type="cellIs" dxfId="70" priority="3" stopIfTrue="1" operator="between">
      <formula>$R$4</formula>
      <formula>$S$4</formula>
    </cfRule>
    <cfRule type="cellIs" dxfId="69" priority="4" stopIfTrue="1" operator="between">
      <formula>-$R$4</formula>
      <formula>-$S$4</formula>
    </cfRule>
    <cfRule type="cellIs" dxfId="68" priority="5" operator="notBetween">
      <formula>-$S$4</formula>
      <formula>$S$4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ignoredErrors>
    <ignoredError sqref="L63 L65 L67 AD67 AD7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92F4-725E-4F6E-A633-62EF70B82EEB}">
  <dimension ref="A1:AJ85"/>
  <sheetViews>
    <sheetView zoomScale="80" zoomScaleNormal="80" workbookViewId="0">
      <selection sqref="A1:AD1"/>
    </sheetView>
  </sheetViews>
  <sheetFormatPr baseColWidth="10" defaultColWidth="8.69140625" defaultRowHeight="14.15"/>
  <cols>
    <col min="1" max="17" width="8.69140625" style="2"/>
    <col min="18" max="18" width="8.61328125" style="2" customWidth="1"/>
    <col min="19" max="16384" width="8.69140625" style="2"/>
  </cols>
  <sheetData>
    <row r="1" spans="1:36" ht="25" customHeight="1" thickBot="1">
      <c r="A1" s="141" t="s">
        <v>104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3"/>
    </row>
    <row r="2" spans="1:36" ht="25" customHeight="1" thickBo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6"/>
      <c r="X2" s="146"/>
      <c r="Y2" s="146"/>
      <c r="Z2" s="146"/>
      <c r="AA2" s="146"/>
      <c r="AB2" s="146"/>
      <c r="AC2" s="146"/>
      <c r="AD2" s="147"/>
    </row>
    <row r="3" spans="1:36" ht="25" customHeight="1">
      <c r="A3" s="148" t="s">
        <v>0</v>
      </c>
      <c r="B3" s="149"/>
      <c r="C3" s="149"/>
      <c r="D3" s="150"/>
      <c r="E3" s="150"/>
      <c r="F3" s="150"/>
      <c r="G3" s="151"/>
      <c r="H3" s="14" t="s">
        <v>1</v>
      </c>
      <c r="I3" s="152" t="s">
        <v>60</v>
      </c>
      <c r="J3" s="152"/>
      <c r="K3" s="153"/>
      <c r="L3" s="154" t="s">
        <v>17</v>
      </c>
      <c r="M3" s="155"/>
      <c r="N3" s="148" t="s">
        <v>18</v>
      </c>
      <c r="O3" s="149"/>
      <c r="P3" s="156" t="s">
        <v>55</v>
      </c>
      <c r="Q3" s="157"/>
      <c r="R3" s="161" t="s">
        <v>41</v>
      </c>
      <c r="S3" s="162"/>
      <c r="T3" s="163"/>
      <c r="U3" s="164" t="s">
        <v>19</v>
      </c>
      <c r="V3" s="165"/>
      <c r="W3" s="166" t="s">
        <v>99</v>
      </c>
      <c r="X3" s="167"/>
      <c r="Y3" s="167" t="s">
        <v>100</v>
      </c>
      <c r="Z3" s="167"/>
      <c r="AA3" s="167" t="s">
        <v>14</v>
      </c>
      <c r="AB3" s="167"/>
      <c r="AC3" s="167" t="s">
        <v>13</v>
      </c>
      <c r="AD3" s="168"/>
      <c r="AF3" s="158" t="s">
        <v>90</v>
      </c>
      <c r="AG3" s="159"/>
      <c r="AH3" s="159"/>
      <c r="AI3" s="159"/>
      <c r="AJ3" s="160"/>
    </row>
    <row r="4" spans="1:36" ht="25" customHeight="1" thickBot="1">
      <c r="A4" s="188" t="s">
        <v>20</v>
      </c>
      <c r="B4" s="189"/>
      <c r="C4" s="189"/>
      <c r="D4" s="190"/>
      <c r="E4" s="190"/>
      <c r="F4" s="190"/>
      <c r="G4" s="191"/>
      <c r="H4" s="15" t="s">
        <v>2</v>
      </c>
      <c r="I4" s="192"/>
      <c r="J4" s="192"/>
      <c r="K4" s="193"/>
      <c r="L4" s="194"/>
      <c r="M4" s="195"/>
      <c r="N4" s="188" t="s">
        <v>21</v>
      </c>
      <c r="O4" s="189"/>
      <c r="P4" s="196" t="s">
        <v>55</v>
      </c>
      <c r="Q4" s="197"/>
      <c r="R4" s="16">
        <v>10</v>
      </c>
      <c r="S4" s="17">
        <v>15</v>
      </c>
      <c r="T4" s="18" t="s">
        <v>42</v>
      </c>
      <c r="U4" s="198">
        <v>0</v>
      </c>
      <c r="V4" s="199"/>
      <c r="W4" s="200">
        <v>520</v>
      </c>
      <c r="X4" s="175"/>
      <c r="Y4" s="175">
        <v>490</v>
      </c>
      <c r="Z4" s="175"/>
      <c r="AA4" s="175">
        <v>490</v>
      </c>
      <c r="AB4" s="175"/>
      <c r="AC4" s="175">
        <v>520</v>
      </c>
      <c r="AD4" s="176"/>
      <c r="AF4" s="169" t="s">
        <v>89</v>
      </c>
      <c r="AG4" s="170"/>
      <c r="AH4" s="170"/>
      <c r="AI4" s="170"/>
      <c r="AJ4" s="171"/>
    </row>
    <row r="5" spans="1:36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9"/>
      <c r="M5" s="179"/>
      <c r="N5" s="178"/>
      <c r="O5" s="178"/>
      <c r="P5" s="178"/>
      <c r="Q5" s="178"/>
      <c r="R5" s="178"/>
      <c r="S5" s="178"/>
      <c r="T5" s="178"/>
      <c r="U5" s="178"/>
      <c r="V5" s="178"/>
      <c r="W5" s="179"/>
      <c r="X5" s="179"/>
      <c r="Y5" s="179"/>
      <c r="Z5" s="179"/>
      <c r="AA5" s="179"/>
      <c r="AB5" s="179"/>
      <c r="AC5" s="179"/>
      <c r="AD5" s="180"/>
      <c r="AF5" s="172"/>
      <c r="AG5" s="173"/>
      <c r="AH5" s="173"/>
      <c r="AI5" s="173"/>
      <c r="AJ5" s="174"/>
    </row>
    <row r="6" spans="1:36" ht="18" thickBot="1">
      <c r="A6" s="181" t="s">
        <v>3</v>
      </c>
      <c r="B6" s="182"/>
      <c r="C6" s="182"/>
      <c r="D6" s="182"/>
      <c r="E6" s="182"/>
      <c r="F6" s="183"/>
      <c r="G6" s="181" t="s">
        <v>9</v>
      </c>
      <c r="H6" s="182"/>
      <c r="I6" s="182"/>
      <c r="J6" s="182"/>
      <c r="K6" s="182"/>
      <c r="L6" s="183"/>
      <c r="M6" s="181" t="s">
        <v>10</v>
      </c>
      <c r="N6" s="182"/>
      <c r="O6" s="182"/>
      <c r="P6" s="182"/>
      <c r="Q6" s="182"/>
      <c r="R6" s="183"/>
      <c r="S6" s="181" t="s">
        <v>40</v>
      </c>
      <c r="T6" s="182"/>
      <c r="U6" s="182"/>
      <c r="V6" s="182"/>
      <c r="W6" s="182"/>
      <c r="X6" s="183"/>
      <c r="Y6" s="181" t="s">
        <v>4</v>
      </c>
      <c r="Z6" s="182"/>
      <c r="AA6" s="182"/>
      <c r="AB6" s="182"/>
      <c r="AC6" s="182"/>
      <c r="AD6" s="183"/>
      <c r="AF6" s="184" t="s">
        <v>43</v>
      </c>
      <c r="AG6" s="185"/>
      <c r="AH6" s="184" t="s">
        <v>44</v>
      </c>
      <c r="AI6" s="185"/>
      <c r="AJ6" s="186" t="s">
        <v>53</v>
      </c>
    </row>
    <row r="7" spans="1:36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187"/>
    </row>
    <row r="8" spans="1:36" ht="14.25" customHeight="1">
      <c r="A8" s="201" t="s">
        <v>29</v>
      </c>
      <c r="B8" s="202"/>
      <c r="C8" s="202"/>
      <c r="D8" s="202"/>
      <c r="E8" s="202"/>
      <c r="F8" s="203"/>
      <c r="G8" s="201" t="s">
        <v>29</v>
      </c>
      <c r="H8" s="202"/>
      <c r="I8" s="202"/>
      <c r="J8" s="202"/>
      <c r="K8" s="202"/>
      <c r="L8" s="203"/>
      <c r="M8" s="208" t="s">
        <v>29</v>
      </c>
      <c r="N8" s="209"/>
      <c r="O8" s="209"/>
      <c r="P8" s="209"/>
      <c r="Q8" s="209"/>
      <c r="R8" s="210"/>
      <c r="S8" s="201" t="s">
        <v>29</v>
      </c>
      <c r="T8" s="202"/>
      <c r="U8" s="202"/>
      <c r="V8" s="202"/>
      <c r="W8" s="202"/>
      <c r="X8" s="203"/>
      <c r="Y8" s="201" t="s">
        <v>29</v>
      </c>
      <c r="Z8" s="202"/>
      <c r="AA8" s="202"/>
      <c r="AB8" s="202"/>
      <c r="AC8" s="202"/>
      <c r="AD8" s="203"/>
      <c r="AF8" s="214" t="s">
        <v>29</v>
      </c>
      <c r="AG8" s="215"/>
      <c r="AH8" s="215"/>
      <c r="AI8" s="215"/>
      <c r="AJ8" s="216"/>
    </row>
    <row r="9" spans="1:36" ht="14.25" customHeight="1" thickBot="1">
      <c r="A9" s="204"/>
      <c r="B9" s="179"/>
      <c r="C9" s="179"/>
      <c r="D9" s="179"/>
      <c r="E9" s="179"/>
      <c r="F9" s="180"/>
      <c r="G9" s="205"/>
      <c r="H9" s="206"/>
      <c r="I9" s="206"/>
      <c r="J9" s="206"/>
      <c r="K9" s="206"/>
      <c r="L9" s="207"/>
      <c r="M9" s="211"/>
      <c r="N9" s="212"/>
      <c r="O9" s="212"/>
      <c r="P9" s="212"/>
      <c r="Q9" s="212"/>
      <c r="R9" s="213"/>
      <c r="S9" s="205"/>
      <c r="T9" s="206"/>
      <c r="U9" s="206"/>
      <c r="V9" s="206"/>
      <c r="W9" s="206"/>
      <c r="X9" s="207"/>
      <c r="Y9" s="205"/>
      <c r="Z9" s="206"/>
      <c r="AA9" s="206"/>
      <c r="AB9" s="206"/>
      <c r="AC9" s="206"/>
      <c r="AD9" s="207"/>
      <c r="AF9" s="217"/>
      <c r="AG9" s="218"/>
      <c r="AH9" s="218"/>
      <c r="AI9" s="218"/>
      <c r="AJ9" s="219"/>
    </row>
    <row r="10" spans="1:36" ht="14.25" customHeight="1">
      <c r="A10" s="24">
        <v>18</v>
      </c>
      <c r="B10" s="25"/>
      <c r="C10" s="26">
        <f>C45</f>
        <v>6361</v>
      </c>
      <c r="D10" s="27"/>
      <c r="E10" s="28" t="str">
        <f t="shared" ref="E10:E45" si="0">IF(ISBLANK(B10),"",(B10-(C10+D10)))</f>
        <v/>
      </c>
      <c r="F10" s="220"/>
      <c r="G10" s="205"/>
      <c r="H10" s="206"/>
      <c r="I10" s="206"/>
      <c r="J10" s="206"/>
      <c r="K10" s="206"/>
      <c r="L10" s="207"/>
      <c r="M10" s="24">
        <v>18</v>
      </c>
      <c r="N10" s="26"/>
      <c r="O10" s="26">
        <f>O45</f>
        <v>6381</v>
      </c>
      <c r="P10" s="27"/>
      <c r="Q10" s="29" t="str">
        <f t="shared" ref="Q10:Q45" si="1">IF(ISBLANK(N10),"",(N10-(O10+P10)))</f>
        <v/>
      </c>
      <c r="R10" s="220"/>
      <c r="S10" s="205"/>
      <c r="T10" s="206"/>
      <c r="U10" s="206"/>
      <c r="V10" s="206"/>
      <c r="W10" s="206"/>
      <c r="X10" s="207"/>
      <c r="Y10" s="205"/>
      <c r="Z10" s="206"/>
      <c r="AA10" s="206"/>
      <c r="AB10" s="206"/>
      <c r="AC10" s="206"/>
      <c r="AD10" s="207"/>
      <c r="AF10" s="232" t="s">
        <v>46</v>
      </c>
      <c r="AG10" s="233">
        <f>SUM(B10:B12)/3 - SUM(C10:C12)/3</f>
        <v>-6399</v>
      </c>
      <c r="AH10" s="234" t="s">
        <v>46</v>
      </c>
      <c r="AI10" s="233">
        <f>SUM(N10:N12)/3 - SUM(O10:O12)/3</f>
        <v>-6402.333333333333</v>
      </c>
      <c r="AJ10" s="223">
        <f>AG10-AI10</f>
        <v>3.3333333333330302</v>
      </c>
    </row>
    <row r="11" spans="1:36" ht="14.25" customHeight="1">
      <c r="A11" s="30">
        <v>17</v>
      </c>
      <c r="B11" s="31"/>
      <c r="C11" s="32">
        <f>C44</f>
        <v>6366</v>
      </c>
      <c r="D11" s="33"/>
      <c r="E11" s="34" t="str">
        <f t="shared" si="0"/>
        <v/>
      </c>
      <c r="F11" s="221"/>
      <c r="G11" s="205"/>
      <c r="H11" s="206"/>
      <c r="I11" s="206"/>
      <c r="J11" s="206"/>
      <c r="K11" s="206"/>
      <c r="L11" s="207"/>
      <c r="M11" s="30">
        <v>17</v>
      </c>
      <c r="N11" s="32"/>
      <c r="O11" s="32">
        <f>O44</f>
        <v>6376</v>
      </c>
      <c r="P11" s="33"/>
      <c r="Q11" s="35" t="str">
        <f t="shared" si="1"/>
        <v/>
      </c>
      <c r="R11" s="221"/>
      <c r="S11" s="205"/>
      <c r="T11" s="206"/>
      <c r="U11" s="206"/>
      <c r="V11" s="206"/>
      <c r="W11" s="206"/>
      <c r="X11" s="207"/>
      <c r="Y11" s="205"/>
      <c r="Z11" s="206"/>
      <c r="AA11" s="206"/>
      <c r="AB11" s="206"/>
      <c r="AC11" s="206"/>
      <c r="AD11" s="207"/>
      <c r="AF11" s="232"/>
      <c r="AG11" s="233"/>
      <c r="AH11" s="234"/>
      <c r="AI11" s="233"/>
      <c r="AJ11" s="223"/>
    </row>
    <row r="12" spans="1:36" ht="14.25" customHeight="1">
      <c r="A12" s="30">
        <v>16</v>
      </c>
      <c r="B12" s="31"/>
      <c r="C12" s="32">
        <f>C43</f>
        <v>6470</v>
      </c>
      <c r="D12" s="33"/>
      <c r="E12" s="35" t="str">
        <f t="shared" si="0"/>
        <v/>
      </c>
      <c r="F12" s="221"/>
      <c r="G12" s="205"/>
      <c r="H12" s="206"/>
      <c r="I12" s="206"/>
      <c r="J12" s="206"/>
      <c r="K12" s="206"/>
      <c r="L12" s="207"/>
      <c r="M12" s="30">
        <v>16</v>
      </c>
      <c r="N12" s="32"/>
      <c r="O12" s="32">
        <f>O43</f>
        <v>6450</v>
      </c>
      <c r="P12" s="33"/>
      <c r="Q12" s="35" t="str">
        <f t="shared" si="1"/>
        <v/>
      </c>
      <c r="R12" s="221"/>
      <c r="S12" s="205"/>
      <c r="T12" s="206"/>
      <c r="U12" s="206"/>
      <c r="V12" s="206"/>
      <c r="W12" s="206"/>
      <c r="X12" s="207"/>
      <c r="Y12" s="205"/>
      <c r="Z12" s="206"/>
      <c r="AA12" s="206"/>
      <c r="AB12" s="206"/>
      <c r="AC12" s="206"/>
      <c r="AD12" s="207"/>
      <c r="AF12" s="232"/>
      <c r="AG12" s="233"/>
      <c r="AH12" s="234"/>
      <c r="AI12" s="233"/>
      <c r="AJ12" s="223"/>
    </row>
    <row r="13" spans="1:36" ht="14.25" customHeight="1">
      <c r="A13" s="36">
        <v>15</v>
      </c>
      <c r="B13" s="37"/>
      <c r="C13" s="38">
        <f>C42</f>
        <v>6670</v>
      </c>
      <c r="D13" s="39"/>
      <c r="E13" s="35" t="str">
        <f t="shared" si="0"/>
        <v/>
      </c>
      <c r="F13" s="221"/>
      <c r="G13" s="205"/>
      <c r="H13" s="206"/>
      <c r="I13" s="206"/>
      <c r="J13" s="206"/>
      <c r="K13" s="206"/>
      <c r="L13" s="207"/>
      <c r="M13" s="36">
        <v>15</v>
      </c>
      <c r="N13" s="38"/>
      <c r="O13" s="38">
        <f>O42</f>
        <v>6634</v>
      </c>
      <c r="P13" s="33"/>
      <c r="Q13" s="35" t="str">
        <f t="shared" si="1"/>
        <v/>
      </c>
      <c r="R13" s="221"/>
      <c r="S13" s="205"/>
      <c r="T13" s="206"/>
      <c r="U13" s="206"/>
      <c r="V13" s="206"/>
      <c r="W13" s="206"/>
      <c r="X13" s="207"/>
      <c r="Y13" s="205"/>
      <c r="Z13" s="206"/>
      <c r="AA13" s="206"/>
      <c r="AB13" s="206"/>
      <c r="AC13" s="206"/>
      <c r="AD13" s="207"/>
      <c r="AF13" s="217" t="s">
        <v>51</v>
      </c>
      <c r="AG13" s="235">
        <f>SUM(B13:B19)/8 - SUM(C13:C19)/8</f>
        <v>-5920</v>
      </c>
      <c r="AH13" s="218" t="s">
        <v>51</v>
      </c>
      <c r="AI13" s="235">
        <f>SUM(N13:N19)/8 - SUM(O13:O19)/8</f>
        <v>-5894.75</v>
      </c>
      <c r="AJ13" s="223">
        <f>AG13-AI13</f>
        <v>-25.25</v>
      </c>
    </row>
    <row r="14" spans="1:36" ht="14.25" customHeight="1">
      <c r="A14" s="40">
        <v>14</v>
      </c>
      <c r="B14" s="41"/>
      <c r="C14" s="42">
        <f>C41</f>
        <v>6665</v>
      </c>
      <c r="D14" s="33"/>
      <c r="E14" s="35" t="str">
        <f t="shared" si="0"/>
        <v/>
      </c>
      <c r="F14" s="221"/>
      <c r="G14" s="205"/>
      <c r="H14" s="206"/>
      <c r="I14" s="206"/>
      <c r="J14" s="206"/>
      <c r="K14" s="206"/>
      <c r="L14" s="207"/>
      <c r="M14" s="36">
        <v>14</v>
      </c>
      <c r="N14" s="38"/>
      <c r="O14" s="38">
        <f>O41</f>
        <v>6634</v>
      </c>
      <c r="P14" s="33"/>
      <c r="Q14" s="35" t="str">
        <f t="shared" si="1"/>
        <v/>
      </c>
      <c r="R14" s="221"/>
      <c r="S14" s="205"/>
      <c r="T14" s="206"/>
      <c r="U14" s="206"/>
      <c r="V14" s="206"/>
      <c r="W14" s="206"/>
      <c r="X14" s="207"/>
      <c r="Y14" s="205"/>
      <c r="Z14" s="206"/>
      <c r="AA14" s="206"/>
      <c r="AB14" s="206"/>
      <c r="AC14" s="206"/>
      <c r="AD14" s="207"/>
      <c r="AF14" s="217"/>
      <c r="AG14" s="235"/>
      <c r="AH14" s="218"/>
      <c r="AI14" s="235"/>
      <c r="AJ14" s="223"/>
    </row>
    <row r="15" spans="1:36" ht="14.25" customHeight="1" thickBot="1">
      <c r="A15" s="40">
        <v>13</v>
      </c>
      <c r="B15" s="41"/>
      <c r="C15" s="42">
        <f>C40</f>
        <v>6700</v>
      </c>
      <c r="D15" s="33"/>
      <c r="E15" s="35" t="str">
        <f t="shared" si="0"/>
        <v/>
      </c>
      <c r="F15" s="221"/>
      <c r="G15" s="205"/>
      <c r="H15" s="206"/>
      <c r="I15" s="206"/>
      <c r="J15" s="206"/>
      <c r="K15" s="206"/>
      <c r="L15" s="207"/>
      <c r="M15" s="36">
        <v>13</v>
      </c>
      <c r="N15" s="38"/>
      <c r="O15" s="38">
        <f>O40</f>
        <v>6669</v>
      </c>
      <c r="P15" s="33"/>
      <c r="Q15" s="35" t="str">
        <f t="shared" si="1"/>
        <v/>
      </c>
      <c r="R15" s="221"/>
      <c r="S15" s="205"/>
      <c r="T15" s="206"/>
      <c r="U15" s="206"/>
      <c r="V15" s="206"/>
      <c r="W15" s="206"/>
      <c r="X15" s="207"/>
      <c r="Y15" s="204"/>
      <c r="Z15" s="179"/>
      <c r="AA15" s="179"/>
      <c r="AB15" s="179"/>
      <c r="AC15" s="179"/>
      <c r="AD15" s="180"/>
      <c r="AF15" s="217"/>
      <c r="AG15" s="235"/>
      <c r="AH15" s="218"/>
      <c r="AI15" s="235"/>
      <c r="AJ15" s="223"/>
    </row>
    <row r="16" spans="1:36" ht="14.25" customHeight="1">
      <c r="A16" s="36">
        <v>12</v>
      </c>
      <c r="B16" s="37"/>
      <c r="C16" s="38">
        <f>C39</f>
        <v>6775</v>
      </c>
      <c r="D16" s="33"/>
      <c r="E16" s="35" t="str">
        <f t="shared" si="0"/>
        <v/>
      </c>
      <c r="F16" s="221"/>
      <c r="G16" s="205"/>
      <c r="H16" s="206"/>
      <c r="I16" s="206"/>
      <c r="J16" s="206"/>
      <c r="K16" s="206"/>
      <c r="L16" s="207"/>
      <c r="M16" s="36">
        <v>12</v>
      </c>
      <c r="N16" s="38"/>
      <c r="O16" s="38">
        <f>O39</f>
        <v>6739</v>
      </c>
      <c r="P16" s="33"/>
      <c r="Q16" s="35" t="str">
        <f t="shared" si="1"/>
        <v/>
      </c>
      <c r="R16" s="221"/>
      <c r="S16" s="205"/>
      <c r="T16" s="206"/>
      <c r="U16" s="206"/>
      <c r="V16" s="206"/>
      <c r="W16" s="206"/>
      <c r="X16" s="207"/>
      <c r="Y16" s="43">
        <v>12</v>
      </c>
      <c r="Z16" s="44"/>
      <c r="AA16" s="44">
        <f>AA39</f>
        <v>6710</v>
      </c>
      <c r="AB16" s="27"/>
      <c r="AC16" s="28" t="str">
        <f>IF(ISBLANK(Z16),"",(Z16-(AA16+AB16)))</f>
        <v/>
      </c>
      <c r="AD16" s="220"/>
      <c r="AF16" s="217"/>
      <c r="AG16" s="235"/>
      <c r="AH16" s="218"/>
      <c r="AI16" s="235"/>
      <c r="AJ16" s="223"/>
    </row>
    <row r="17" spans="1:36" ht="14.25" customHeight="1">
      <c r="A17" s="36">
        <v>11</v>
      </c>
      <c r="B17" s="37"/>
      <c r="C17" s="38">
        <f>C38</f>
        <v>6780</v>
      </c>
      <c r="D17" s="33"/>
      <c r="E17" s="35" t="str">
        <f t="shared" si="0"/>
        <v/>
      </c>
      <c r="F17" s="221"/>
      <c r="G17" s="205"/>
      <c r="H17" s="206"/>
      <c r="I17" s="206"/>
      <c r="J17" s="206"/>
      <c r="K17" s="206"/>
      <c r="L17" s="207"/>
      <c r="M17" s="36">
        <v>11</v>
      </c>
      <c r="N17" s="38"/>
      <c r="O17" s="38">
        <f>O38</f>
        <v>6749</v>
      </c>
      <c r="P17" s="33"/>
      <c r="Q17" s="35" t="str">
        <f t="shared" si="1"/>
        <v/>
      </c>
      <c r="R17" s="221"/>
      <c r="S17" s="205"/>
      <c r="T17" s="206"/>
      <c r="U17" s="206"/>
      <c r="V17" s="206"/>
      <c r="W17" s="206"/>
      <c r="X17" s="207"/>
      <c r="Y17" s="36">
        <v>11</v>
      </c>
      <c r="Z17" s="38"/>
      <c r="AA17" s="38">
        <f>AA38</f>
        <v>6580</v>
      </c>
      <c r="AB17" s="33"/>
      <c r="AC17" s="45" t="str">
        <f>IF(ISBLANK(Z17),"",(Z17-(AA17+AB17)))</f>
        <v/>
      </c>
      <c r="AD17" s="221"/>
      <c r="AF17" s="217"/>
      <c r="AG17" s="235"/>
      <c r="AH17" s="218"/>
      <c r="AI17" s="235"/>
      <c r="AJ17" s="223"/>
    </row>
    <row r="18" spans="1:36" ht="14.25" customHeight="1">
      <c r="A18" s="36">
        <v>10</v>
      </c>
      <c r="B18" s="37"/>
      <c r="C18" s="38">
        <f>C37</f>
        <v>6860</v>
      </c>
      <c r="D18" s="33"/>
      <c r="E18" s="35" t="str">
        <f t="shared" si="0"/>
        <v/>
      </c>
      <c r="F18" s="221"/>
      <c r="G18" s="205"/>
      <c r="H18" s="206"/>
      <c r="I18" s="206"/>
      <c r="J18" s="206"/>
      <c r="K18" s="206"/>
      <c r="L18" s="207"/>
      <c r="M18" s="36">
        <v>10</v>
      </c>
      <c r="N18" s="38"/>
      <c r="O18" s="38">
        <f>O37</f>
        <v>6834</v>
      </c>
      <c r="P18" s="33"/>
      <c r="Q18" s="35" t="str">
        <f t="shared" si="1"/>
        <v/>
      </c>
      <c r="R18" s="221"/>
      <c r="S18" s="205"/>
      <c r="T18" s="206"/>
      <c r="U18" s="206"/>
      <c r="V18" s="206"/>
      <c r="W18" s="206"/>
      <c r="X18" s="207"/>
      <c r="Y18" s="36">
        <v>10</v>
      </c>
      <c r="Z18" s="38"/>
      <c r="AA18" s="38">
        <f>AA37</f>
        <v>6575</v>
      </c>
      <c r="AB18" s="33"/>
      <c r="AC18" s="45" t="str">
        <f t="shared" ref="AC18:AC39" si="2">IF(ISBLANK(Z18),"",(Z18-(AA18+AB18)))</f>
        <v/>
      </c>
      <c r="AD18" s="221"/>
      <c r="AF18" s="217"/>
      <c r="AG18" s="235"/>
      <c r="AH18" s="218"/>
      <c r="AI18" s="235"/>
      <c r="AJ18" s="223"/>
    </row>
    <row r="19" spans="1:36" ht="14.25" customHeight="1" thickBot="1">
      <c r="A19" s="36">
        <v>9</v>
      </c>
      <c r="B19" s="37"/>
      <c r="C19" s="38">
        <f>C36</f>
        <v>6910</v>
      </c>
      <c r="D19" s="33"/>
      <c r="E19" s="35" t="str">
        <f t="shared" si="0"/>
        <v/>
      </c>
      <c r="F19" s="221"/>
      <c r="G19" s="204"/>
      <c r="H19" s="179"/>
      <c r="I19" s="179"/>
      <c r="J19" s="179"/>
      <c r="K19" s="179"/>
      <c r="L19" s="180"/>
      <c r="M19" s="36">
        <v>9</v>
      </c>
      <c r="N19" s="38"/>
      <c r="O19" s="38">
        <f>O36</f>
        <v>6899</v>
      </c>
      <c r="P19" s="33"/>
      <c r="Q19" s="35" t="str">
        <f t="shared" si="1"/>
        <v/>
      </c>
      <c r="R19" s="221"/>
      <c r="S19" s="204"/>
      <c r="T19" s="179"/>
      <c r="U19" s="179"/>
      <c r="V19" s="179"/>
      <c r="W19" s="179"/>
      <c r="X19" s="180"/>
      <c r="Y19" s="36">
        <v>9</v>
      </c>
      <c r="Z19" s="38"/>
      <c r="AA19" s="38">
        <f>AA36</f>
        <v>6660</v>
      </c>
      <c r="AB19" s="33"/>
      <c r="AC19" s="45" t="str">
        <f t="shared" si="2"/>
        <v/>
      </c>
      <c r="AD19" s="221"/>
      <c r="AF19" s="217"/>
      <c r="AG19" s="235"/>
      <c r="AH19" s="218"/>
      <c r="AI19" s="235"/>
      <c r="AJ19" s="223"/>
    </row>
    <row r="20" spans="1:36" ht="14.25" customHeight="1">
      <c r="A20" s="46">
        <v>8</v>
      </c>
      <c r="B20" s="47"/>
      <c r="C20" s="48">
        <f>C35</f>
        <v>6973</v>
      </c>
      <c r="D20" s="33"/>
      <c r="E20" s="35" t="str">
        <f t="shared" si="0"/>
        <v/>
      </c>
      <c r="F20" s="221"/>
      <c r="G20" s="49">
        <v>8</v>
      </c>
      <c r="H20" s="50"/>
      <c r="I20" s="51">
        <f>I35</f>
        <v>6938</v>
      </c>
      <c r="J20" s="27"/>
      <c r="K20" s="29" t="str">
        <f t="shared" ref="K20:K35" si="3">IF(ISBLANK(H20),"",(H20-(I20+J20)))</f>
        <v/>
      </c>
      <c r="L20" s="224"/>
      <c r="M20" s="46">
        <v>8</v>
      </c>
      <c r="N20" s="48"/>
      <c r="O20" s="48">
        <f>O35</f>
        <v>6982</v>
      </c>
      <c r="P20" s="33"/>
      <c r="Q20" s="35" t="str">
        <f t="shared" si="1"/>
        <v/>
      </c>
      <c r="R20" s="221"/>
      <c r="S20" s="49">
        <v>8</v>
      </c>
      <c r="T20" s="51"/>
      <c r="U20" s="51">
        <f>U35</f>
        <v>7015</v>
      </c>
      <c r="V20" s="27"/>
      <c r="W20" s="52" t="str">
        <f t="shared" ref="W20:W27" si="4">IF(ISBLANK(T20),"",(T20-(U20+V20)))</f>
        <v/>
      </c>
      <c r="X20" s="220"/>
      <c r="Y20" s="46">
        <v>8</v>
      </c>
      <c r="Z20" s="48"/>
      <c r="AA20" s="48">
        <f>AA35</f>
        <v>6750</v>
      </c>
      <c r="AB20" s="33"/>
      <c r="AC20" s="45" t="str">
        <f t="shared" si="2"/>
        <v/>
      </c>
      <c r="AD20" s="221"/>
      <c r="AF20" s="227" t="s">
        <v>50</v>
      </c>
      <c r="AG20" s="228">
        <f>SUM(B20:B23,H20:H23)/8 - SUM(C20:C23,I20:I23)/8</f>
        <v>-7001.125</v>
      </c>
      <c r="AH20" s="229" t="s">
        <v>50</v>
      </c>
      <c r="AI20" s="228">
        <f>SUM(N20:N23, T20:T23)/8 - SUM(O20:O23, U20:U23)/8</f>
        <v>-7032.875</v>
      </c>
      <c r="AJ20" s="223">
        <f>AG20-AI20</f>
        <v>31.75</v>
      </c>
    </row>
    <row r="21" spans="1:36" ht="14.25" customHeight="1">
      <c r="A21" s="46">
        <v>7</v>
      </c>
      <c r="B21" s="47"/>
      <c r="C21" s="48">
        <f>C34</f>
        <v>6973</v>
      </c>
      <c r="D21" s="33"/>
      <c r="E21" s="35" t="str">
        <f t="shared" si="0"/>
        <v/>
      </c>
      <c r="F21" s="221"/>
      <c r="G21" s="46">
        <v>7</v>
      </c>
      <c r="H21" s="47"/>
      <c r="I21" s="48">
        <f>I34</f>
        <v>6938</v>
      </c>
      <c r="J21" s="33"/>
      <c r="K21" s="35" t="str">
        <f t="shared" si="3"/>
        <v/>
      </c>
      <c r="L21" s="225"/>
      <c r="M21" s="46">
        <v>7</v>
      </c>
      <c r="N21" s="48"/>
      <c r="O21" s="48">
        <f>O34</f>
        <v>6962</v>
      </c>
      <c r="P21" s="33"/>
      <c r="Q21" s="35" t="str">
        <f t="shared" si="1"/>
        <v/>
      </c>
      <c r="R21" s="221"/>
      <c r="S21" s="46">
        <v>7</v>
      </c>
      <c r="T21" s="48"/>
      <c r="U21" s="48">
        <f>U34</f>
        <v>7010</v>
      </c>
      <c r="V21" s="33"/>
      <c r="W21" s="53" t="str">
        <f t="shared" si="4"/>
        <v/>
      </c>
      <c r="X21" s="221"/>
      <c r="Y21" s="46">
        <v>7</v>
      </c>
      <c r="Z21" s="48"/>
      <c r="AA21" s="48">
        <f>AA34</f>
        <v>6695</v>
      </c>
      <c r="AB21" s="33"/>
      <c r="AC21" s="45" t="str">
        <f t="shared" si="2"/>
        <v/>
      </c>
      <c r="AD21" s="221"/>
      <c r="AF21" s="227"/>
      <c r="AG21" s="228"/>
      <c r="AH21" s="229"/>
      <c r="AI21" s="228"/>
      <c r="AJ21" s="223"/>
    </row>
    <row r="22" spans="1:36" ht="14.25" customHeight="1">
      <c r="A22" s="46">
        <v>6</v>
      </c>
      <c r="B22" s="47"/>
      <c r="C22" s="48">
        <f>C33</f>
        <v>7043</v>
      </c>
      <c r="D22" s="33"/>
      <c r="E22" s="35" t="str">
        <f t="shared" si="0"/>
        <v/>
      </c>
      <c r="F22" s="221"/>
      <c r="G22" s="46">
        <v>6</v>
      </c>
      <c r="H22" s="47"/>
      <c r="I22" s="48">
        <f>I33</f>
        <v>7003</v>
      </c>
      <c r="J22" s="33"/>
      <c r="K22" s="35" t="str">
        <f t="shared" si="3"/>
        <v/>
      </c>
      <c r="L22" s="225"/>
      <c r="M22" s="46">
        <v>6</v>
      </c>
      <c r="N22" s="48"/>
      <c r="O22" s="48">
        <f>O33</f>
        <v>7022</v>
      </c>
      <c r="P22" s="33"/>
      <c r="Q22" s="35" t="str">
        <f t="shared" si="1"/>
        <v/>
      </c>
      <c r="R22" s="221"/>
      <c r="S22" s="46">
        <v>6</v>
      </c>
      <c r="T22" s="48"/>
      <c r="U22" s="48">
        <f>U33</f>
        <v>7065</v>
      </c>
      <c r="V22" s="33"/>
      <c r="W22" s="53" t="str">
        <f t="shared" si="4"/>
        <v/>
      </c>
      <c r="X22" s="221"/>
      <c r="Y22" s="46">
        <v>6</v>
      </c>
      <c r="Z22" s="48"/>
      <c r="AA22" s="48">
        <f>AA33</f>
        <v>6765</v>
      </c>
      <c r="AB22" s="33"/>
      <c r="AC22" s="45" t="str">
        <f t="shared" si="2"/>
        <v/>
      </c>
      <c r="AD22" s="221"/>
      <c r="AF22" s="227"/>
      <c r="AG22" s="228"/>
      <c r="AH22" s="229"/>
      <c r="AI22" s="228"/>
      <c r="AJ22" s="223"/>
    </row>
    <row r="23" spans="1:36" ht="14.25" customHeight="1">
      <c r="A23" s="46">
        <v>5</v>
      </c>
      <c r="B23" s="47"/>
      <c r="C23" s="48">
        <f>C32</f>
        <v>7088</v>
      </c>
      <c r="D23" s="33"/>
      <c r="E23" s="35" t="str">
        <f t="shared" si="0"/>
        <v/>
      </c>
      <c r="F23" s="221"/>
      <c r="G23" s="46">
        <v>5</v>
      </c>
      <c r="H23" s="47"/>
      <c r="I23" s="48">
        <f>I32</f>
        <v>7053</v>
      </c>
      <c r="J23" s="33"/>
      <c r="K23" s="35" t="str">
        <f t="shared" si="3"/>
        <v/>
      </c>
      <c r="L23" s="225"/>
      <c r="M23" s="46">
        <v>5</v>
      </c>
      <c r="N23" s="48"/>
      <c r="O23" s="48">
        <f>O32</f>
        <v>7082</v>
      </c>
      <c r="P23" s="33"/>
      <c r="Q23" s="35" t="str">
        <f t="shared" si="1"/>
        <v/>
      </c>
      <c r="R23" s="221"/>
      <c r="S23" s="46">
        <v>5</v>
      </c>
      <c r="T23" s="48"/>
      <c r="U23" s="48">
        <f>U32</f>
        <v>7125</v>
      </c>
      <c r="V23" s="33"/>
      <c r="W23" s="53" t="str">
        <f t="shared" si="4"/>
        <v/>
      </c>
      <c r="X23" s="221"/>
      <c r="Y23" s="46">
        <v>5</v>
      </c>
      <c r="Z23" s="48"/>
      <c r="AA23" s="48">
        <f>AA32</f>
        <v>6935</v>
      </c>
      <c r="AB23" s="33"/>
      <c r="AC23" s="45" t="str">
        <f t="shared" si="2"/>
        <v/>
      </c>
      <c r="AD23" s="221"/>
      <c r="AF23" s="227"/>
      <c r="AG23" s="228"/>
      <c r="AH23" s="229"/>
      <c r="AI23" s="228"/>
      <c r="AJ23" s="223"/>
    </row>
    <row r="24" spans="1:36" ht="14.25" customHeight="1">
      <c r="A24" s="54">
        <v>4</v>
      </c>
      <c r="B24" s="55"/>
      <c r="C24" s="56">
        <f>C31</f>
        <v>7138</v>
      </c>
      <c r="D24" s="33"/>
      <c r="E24" s="35" t="str">
        <f t="shared" si="0"/>
        <v/>
      </c>
      <c r="F24" s="221"/>
      <c r="G24" s="54">
        <v>4</v>
      </c>
      <c r="H24" s="55"/>
      <c r="I24" s="56">
        <f>I31</f>
        <v>7098</v>
      </c>
      <c r="J24" s="33"/>
      <c r="K24" s="35" t="str">
        <f t="shared" si="3"/>
        <v/>
      </c>
      <c r="L24" s="225"/>
      <c r="M24" s="54">
        <v>4</v>
      </c>
      <c r="N24" s="56"/>
      <c r="O24" s="56">
        <f>O31</f>
        <v>7142</v>
      </c>
      <c r="P24" s="33"/>
      <c r="Q24" s="35" t="str">
        <f t="shared" si="1"/>
        <v/>
      </c>
      <c r="R24" s="221"/>
      <c r="S24" s="54">
        <v>4</v>
      </c>
      <c r="T24" s="55"/>
      <c r="U24" s="56">
        <f>U31</f>
        <v>7190</v>
      </c>
      <c r="V24" s="33"/>
      <c r="W24" s="53" t="str">
        <f t="shared" si="4"/>
        <v/>
      </c>
      <c r="X24" s="221"/>
      <c r="Y24" s="54">
        <v>4</v>
      </c>
      <c r="Z24" s="56"/>
      <c r="AA24" s="56">
        <f>AA31</f>
        <v>7075</v>
      </c>
      <c r="AB24" s="33"/>
      <c r="AC24" s="45" t="str">
        <f t="shared" si="2"/>
        <v/>
      </c>
      <c r="AD24" s="221"/>
      <c r="AF24" s="230" t="s">
        <v>49</v>
      </c>
      <c r="AG24" s="236">
        <f>SUM(B24:B27,H24:H27)/8 - SUM(C24:C27,I24:I27)/8</f>
        <v>-7138</v>
      </c>
      <c r="AH24" s="238" t="s">
        <v>49</v>
      </c>
      <c r="AI24" s="236">
        <f>SUM(N24:N27,T24:T27)/8 - SUM(O24:O27,U24:U27)/8</f>
        <v>-7181.625</v>
      </c>
      <c r="AJ24" s="223">
        <f>AG24-AI24</f>
        <v>43.625</v>
      </c>
    </row>
    <row r="25" spans="1:36" ht="14.25" customHeight="1">
      <c r="A25" s="54">
        <v>3</v>
      </c>
      <c r="B25" s="55"/>
      <c r="C25" s="56">
        <f>C30</f>
        <v>7123</v>
      </c>
      <c r="D25" s="33"/>
      <c r="E25" s="35" t="str">
        <f t="shared" si="0"/>
        <v/>
      </c>
      <c r="F25" s="221"/>
      <c r="G25" s="54">
        <v>3</v>
      </c>
      <c r="H25" s="55"/>
      <c r="I25" s="56">
        <f>I30</f>
        <v>7083</v>
      </c>
      <c r="J25" s="33"/>
      <c r="K25" s="35" t="str">
        <f t="shared" si="3"/>
        <v/>
      </c>
      <c r="L25" s="225"/>
      <c r="M25" s="54">
        <v>3</v>
      </c>
      <c r="N25" s="56"/>
      <c r="O25" s="56">
        <f>O30</f>
        <v>7117</v>
      </c>
      <c r="P25" s="33"/>
      <c r="Q25" s="35" t="str">
        <f t="shared" si="1"/>
        <v/>
      </c>
      <c r="R25" s="221"/>
      <c r="S25" s="54">
        <v>3</v>
      </c>
      <c r="T25" s="55"/>
      <c r="U25" s="56">
        <f>U30</f>
        <v>7165</v>
      </c>
      <c r="V25" s="33"/>
      <c r="W25" s="53" t="str">
        <f t="shared" si="4"/>
        <v/>
      </c>
      <c r="X25" s="221"/>
      <c r="Y25" s="54">
        <v>3</v>
      </c>
      <c r="Z25" s="56"/>
      <c r="AA25" s="56">
        <f>AA30</f>
        <v>7110</v>
      </c>
      <c r="AB25" s="33"/>
      <c r="AC25" s="45" t="str">
        <f t="shared" si="2"/>
        <v/>
      </c>
      <c r="AD25" s="221"/>
      <c r="AF25" s="230"/>
      <c r="AG25" s="236"/>
      <c r="AH25" s="238"/>
      <c r="AI25" s="236"/>
      <c r="AJ25" s="223"/>
    </row>
    <row r="26" spans="1:36" ht="14.25" customHeight="1">
      <c r="A26" s="54">
        <v>2</v>
      </c>
      <c r="B26" s="55"/>
      <c r="C26" s="56">
        <f>C29</f>
        <v>7168</v>
      </c>
      <c r="D26" s="33"/>
      <c r="E26" s="35" t="str">
        <f t="shared" si="0"/>
        <v/>
      </c>
      <c r="F26" s="221"/>
      <c r="G26" s="54">
        <v>2</v>
      </c>
      <c r="H26" s="55"/>
      <c r="I26" s="56">
        <f>I29</f>
        <v>7123</v>
      </c>
      <c r="J26" s="33"/>
      <c r="K26" s="35" t="str">
        <f t="shared" si="3"/>
        <v/>
      </c>
      <c r="L26" s="225"/>
      <c r="M26" s="54">
        <v>2</v>
      </c>
      <c r="N26" s="56"/>
      <c r="O26" s="56">
        <f>O29</f>
        <v>7157</v>
      </c>
      <c r="P26" s="33"/>
      <c r="Q26" s="35" t="str">
        <f t="shared" si="1"/>
        <v/>
      </c>
      <c r="R26" s="221"/>
      <c r="S26" s="54">
        <v>2</v>
      </c>
      <c r="T26" s="55"/>
      <c r="U26" s="56">
        <f>U29</f>
        <v>7205</v>
      </c>
      <c r="V26" s="33"/>
      <c r="W26" s="53" t="str">
        <f t="shared" si="4"/>
        <v/>
      </c>
      <c r="X26" s="221"/>
      <c r="Y26" s="54">
        <v>2</v>
      </c>
      <c r="Z26" s="56"/>
      <c r="AA26" s="56">
        <f>AA29</f>
        <v>7285</v>
      </c>
      <c r="AB26" s="33"/>
      <c r="AC26" s="45" t="str">
        <f t="shared" si="2"/>
        <v/>
      </c>
      <c r="AD26" s="221"/>
      <c r="AF26" s="230"/>
      <c r="AG26" s="236"/>
      <c r="AH26" s="238"/>
      <c r="AI26" s="236"/>
      <c r="AJ26" s="223"/>
    </row>
    <row r="27" spans="1:36" ht="14.25" customHeight="1" thickBot="1">
      <c r="A27" s="57">
        <v>1</v>
      </c>
      <c r="B27" s="58"/>
      <c r="C27" s="59">
        <f>C28</f>
        <v>7203</v>
      </c>
      <c r="D27" s="60"/>
      <c r="E27" s="61" t="str">
        <f t="shared" si="0"/>
        <v/>
      </c>
      <c r="F27" s="222"/>
      <c r="G27" s="57">
        <v>1</v>
      </c>
      <c r="H27" s="58"/>
      <c r="I27" s="59">
        <f>I28</f>
        <v>7168</v>
      </c>
      <c r="J27" s="60"/>
      <c r="K27" s="61" t="str">
        <f t="shared" si="3"/>
        <v/>
      </c>
      <c r="L27" s="226"/>
      <c r="M27" s="57">
        <v>1</v>
      </c>
      <c r="N27" s="59"/>
      <c r="O27" s="59">
        <f>O28</f>
        <v>7212</v>
      </c>
      <c r="P27" s="60"/>
      <c r="Q27" s="61" t="str">
        <f t="shared" si="1"/>
        <v/>
      </c>
      <c r="R27" s="222"/>
      <c r="S27" s="57">
        <v>1</v>
      </c>
      <c r="T27" s="58"/>
      <c r="U27" s="59">
        <f>U28</f>
        <v>7265</v>
      </c>
      <c r="V27" s="60"/>
      <c r="W27" s="62" t="str">
        <f t="shared" si="4"/>
        <v/>
      </c>
      <c r="X27" s="222"/>
      <c r="Y27" s="57">
        <v>1</v>
      </c>
      <c r="Z27" s="59"/>
      <c r="AA27" s="59">
        <f>AA28</f>
        <v>7490</v>
      </c>
      <c r="AB27" s="60"/>
      <c r="AC27" s="63" t="str">
        <f t="shared" si="2"/>
        <v/>
      </c>
      <c r="AD27" s="222"/>
      <c r="AF27" s="231"/>
      <c r="AG27" s="237"/>
      <c r="AH27" s="239"/>
      <c r="AI27" s="237"/>
      <c r="AJ27" s="240"/>
    </row>
    <row r="28" spans="1:36" ht="14.25" customHeight="1">
      <c r="A28" s="64">
        <v>1</v>
      </c>
      <c r="B28" s="65"/>
      <c r="C28" s="66">
        <f t="shared" ref="C28:C44" si="5">G62</f>
        <v>7203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7168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7212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7265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7490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41" t="s">
        <v>49</v>
      </c>
      <c r="AG28" s="242">
        <f>SUM(B28:B31,H28:H31)/8 - SUM(C28:C31,I28:I31)/8</f>
        <v>-7138</v>
      </c>
      <c r="AH28" s="243" t="s">
        <v>49</v>
      </c>
      <c r="AI28" s="242">
        <f>SUM(N28:N31,T28:T31)/8 - SUM(O28:O31,U28:U31)/8</f>
        <v>-7181.625</v>
      </c>
      <c r="AJ28" s="244">
        <f>AG28-AI28</f>
        <v>43.625</v>
      </c>
    </row>
    <row r="29" spans="1:36" ht="14.25" customHeight="1">
      <c r="A29" s="54">
        <v>2</v>
      </c>
      <c r="B29" s="55"/>
      <c r="C29" s="56">
        <f t="shared" si="5"/>
        <v>7168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7123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7157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7205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7285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30"/>
      <c r="AG29" s="236"/>
      <c r="AH29" s="238"/>
      <c r="AI29" s="236"/>
      <c r="AJ29" s="223"/>
    </row>
    <row r="30" spans="1:36" ht="14.25" customHeight="1">
      <c r="A30" s="54">
        <v>3</v>
      </c>
      <c r="B30" s="55"/>
      <c r="C30" s="56">
        <f t="shared" si="5"/>
        <v>7123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7083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7117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7165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7110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30"/>
      <c r="AG30" s="236"/>
      <c r="AH30" s="238"/>
      <c r="AI30" s="236"/>
      <c r="AJ30" s="223"/>
    </row>
    <row r="31" spans="1:36" ht="14.25" customHeight="1">
      <c r="A31" s="54">
        <v>4</v>
      </c>
      <c r="B31" s="55"/>
      <c r="C31" s="56">
        <f t="shared" si="5"/>
        <v>7138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7098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7142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7190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7075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30"/>
      <c r="AG31" s="236"/>
      <c r="AH31" s="238"/>
      <c r="AI31" s="236"/>
      <c r="AJ31" s="223"/>
    </row>
    <row r="32" spans="1:36" ht="14.25" customHeight="1">
      <c r="A32" s="46">
        <v>5</v>
      </c>
      <c r="B32" s="47"/>
      <c r="C32" s="48">
        <f t="shared" si="5"/>
        <v>7088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7053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7082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7125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6935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227" t="s">
        <v>50</v>
      </c>
      <c r="AG32" s="228">
        <f>SUM(B32:B35,H32:H35)/8 - SUM(I32:I35,C32:C35)/8</f>
        <v>-7001.125</v>
      </c>
      <c r="AH32" s="229" t="s">
        <v>50</v>
      </c>
      <c r="AI32" s="228">
        <f>SUM(N32:N35, T32:T35)/8 - SUM(O32:O35, U32:U35)/8</f>
        <v>-7032.875</v>
      </c>
      <c r="AJ32" s="223">
        <f>AG32-AI32</f>
        <v>31.75</v>
      </c>
    </row>
    <row r="33" spans="1:36" ht="14.25" customHeight="1">
      <c r="A33" s="46">
        <v>6</v>
      </c>
      <c r="B33" s="47"/>
      <c r="C33" s="48">
        <f t="shared" si="5"/>
        <v>7043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7003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7022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7065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6765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227"/>
      <c r="AG33" s="228"/>
      <c r="AH33" s="229"/>
      <c r="AI33" s="228"/>
      <c r="AJ33" s="223"/>
    </row>
    <row r="34" spans="1:36" ht="14.25" customHeight="1">
      <c r="A34" s="46">
        <v>7</v>
      </c>
      <c r="B34" s="47"/>
      <c r="C34" s="48">
        <f t="shared" si="5"/>
        <v>6973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6938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6962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7010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6695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227"/>
      <c r="AG34" s="228"/>
      <c r="AH34" s="229"/>
      <c r="AI34" s="228"/>
      <c r="AJ34" s="223"/>
    </row>
    <row r="35" spans="1:36" ht="14.25" customHeight="1" thickBot="1">
      <c r="A35" s="46">
        <v>8</v>
      </c>
      <c r="B35" s="47"/>
      <c r="C35" s="48">
        <f t="shared" si="5"/>
        <v>6973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6938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6982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7015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6750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227"/>
      <c r="AG35" s="228"/>
      <c r="AH35" s="229"/>
      <c r="AI35" s="228"/>
      <c r="AJ35" s="223"/>
    </row>
    <row r="36" spans="1:36" ht="14.25" customHeight="1">
      <c r="A36" s="36">
        <v>9</v>
      </c>
      <c r="B36" s="37"/>
      <c r="C36" s="38">
        <f t="shared" si="5"/>
        <v>6910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201" t="s">
        <v>30</v>
      </c>
      <c r="H36" s="202"/>
      <c r="I36" s="202"/>
      <c r="J36" s="202"/>
      <c r="K36" s="202"/>
      <c r="L36" s="203"/>
      <c r="M36" s="36">
        <v>9</v>
      </c>
      <c r="N36" s="38"/>
      <c r="O36" s="38">
        <f t="shared" si="7"/>
        <v>6899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201" t="s">
        <v>30</v>
      </c>
      <c r="T36" s="202"/>
      <c r="U36" s="202"/>
      <c r="V36" s="202"/>
      <c r="W36" s="202"/>
      <c r="X36" s="203"/>
      <c r="Y36" s="36">
        <v>9</v>
      </c>
      <c r="Z36" s="38"/>
      <c r="AA36" s="38">
        <f t="shared" si="9"/>
        <v>6660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217" t="s">
        <v>51</v>
      </c>
      <c r="AG36" s="235">
        <f>SUM(B36:B42)/8 - SUM(C36:C42)/8</f>
        <v>-5920</v>
      </c>
      <c r="AH36" s="218" t="s">
        <v>51</v>
      </c>
      <c r="AI36" s="235">
        <f>SUM(N36:N42)/8 - SUM(O36:O42)/8</f>
        <v>-5894.75</v>
      </c>
      <c r="AJ36" s="223">
        <f>AG36-AI36</f>
        <v>-25.25</v>
      </c>
    </row>
    <row r="37" spans="1:36" ht="14.25" customHeight="1">
      <c r="A37" s="36">
        <v>10</v>
      </c>
      <c r="B37" s="37"/>
      <c r="C37" s="38">
        <f t="shared" si="5"/>
        <v>6860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205"/>
      <c r="H37" s="206"/>
      <c r="I37" s="206"/>
      <c r="J37" s="206"/>
      <c r="K37" s="206"/>
      <c r="L37" s="207"/>
      <c r="M37" s="36">
        <v>10</v>
      </c>
      <c r="N37" s="38"/>
      <c r="O37" s="38">
        <f t="shared" si="7"/>
        <v>6834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205"/>
      <c r="T37" s="206"/>
      <c r="U37" s="206"/>
      <c r="V37" s="206"/>
      <c r="W37" s="206"/>
      <c r="X37" s="207"/>
      <c r="Y37" s="36">
        <v>10</v>
      </c>
      <c r="Z37" s="38"/>
      <c r="AA37" s="38">
        <f t="shared" si="9"/>
        <v>6575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217"/>
      <c r="AG37" s="235"/>
      <c r="AH37" s="218"/>
      <c r="AI37" s="235"/>
      <c r="AJ37" s="223"/>
    </row>
    <row r="38" spans="1:36" ht="14.25" customHeight="1">
      <c r="A38" s="36">
        <v>11</v>
      </c>
      <c r="B38" s="37"/>
      <c r="C38" s="38">
        <f t="shared" si="5"/>
        <v>6780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205"/>
      <c r="H38" s="206"/>
      <c r="I38" s="206"/>
      <c r="J38" s="206"/>
      <c r="K38" s="206"/>
      <c r="L38" s="207"/>
      <c r="M38" s="36">
        <v>11</v>
      </c>
      <c r="N38" s="38"/>
      <c r="O38" s="38">
        <f t="shared" si="7"/>
        <v>6749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205"/>
      <c r="T38" s="206"/>
      <c r="U38" s="206"/>
      <c r="V38" s="206"/>
      <c r="W38" s="206"/>
      <c r="X38" s="207"/>
      <c r="Y38" s="36">
        <v>11</v>
      </c>
      <c r="Z38" s="38"/>
      <c r="AA38" s="38">
        <f t="shared" si="9"/>
        <v>6580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217"/>
      <c r="AG38" s="235"/>
      <c r="AH38" s="218"/>
      <c r="AI38" s="235"/>
      <c r="AJ38" s="223"/>
    </row>
    <row r="39" spans="1:36" ht="14.25" customHeight="1" thickBot="1">
      <c r="A39" s="36">
        <v>12</v>
      </c>
      <c r="B39" s="37"/>
      <c r="C39" s="38">
        <f t="shared" si="5"/>
        <v>6775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205"/>
      <c r="H39" s="206"/>
      <c r="I39" s="206"/>
      <c r="J39" s="206"/>
      <c r="K39" s="206"/>
      <c r="L39" s="207"/>
      <c r="M39" s="36">
        <v>12</v>
      </c>
      <c r="N39" s="38"/>
      <c r="O39" s="38">
        <f t="shared" si="7"/>
        <v>6739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205"/>
      <c r="T39" s="206"/>
      <c r="U39" s="206"/>
      <c r="V39" s="206"/>
      <c r="W39" s="206"/>
      <c r="X39" s="207"/>
      <c r="Y39" s="80">
        <v>12</v>
      </c>
      <c r="Z39" s="81"/>
      <c r="AA39" s="81">
        <f t="shared" si="9"/>
        <v>6710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217"/>
      <c r="AG39" s="235"/>
      <c r="AH39" s="218"/>
      <c r="AI39" s="235"/>
      <c r="AJ39" s="223"/>
    </row>
    <row r="40" spans="1:36" ht="14.25" customHeight="1">
      <c r="A40" s="40">
        <v>13</v>
      </c>
      <c r="B40" s="41"/>
      <c r="C40" s="42">
        <f t="shared" si="5"/>
        <v>6700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205"/>
      <c r="H40" s="206"/>
      <c r="I40" s="206"/>
      <c r="J40" s="206"/>
      <c r="K40" s="206"/>
      <c r="L40" s="207"/>
      <c r="M40" s="36">
        <v>13</v>
      </c>
      <c r="N40" s="38"/>
      <c r="O40" s="38">
        <f t="shared" si="7"/>
        <v>6669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205"/>
      <c r="T40" s="206"/>
      <c r="U40" s="206"/>
      <c r="V40" s="206"/>
      <c r="W40" s="206"/>
      <c r="X40" s="207"/>
      <c r="Y40" s="201" t="s">
        <v>30</v>
      </c>
      <c r="Z40" s="202"/>
      <c r="AA40" s="202"/>
      <c r="AB40" s="202"/>
      <c r="AC40" s="202"/>
      <c r="AD40" s="203"/>
      <c r="AF40" s="217"/>
      <c r="AG40" s="235"/>
      <c r="AH40" s="218"/>
      <c r="AI40" s="235"/>
      <c r="AJ40" s="223"/>
    </row>
    <row r="41" spans="1:36" ht="14.25" customHeight="1">
      <c r="A41" s="40">
        <v>14</v>
      </c>
      <c r="B41" s="41"/>
      <c r="C41" s="42">
        <f t="shared" si="5"/>
        <v>6665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205"/>
      <c r="H41" s="206"/>
      <c r="I41" s="206"/>
      <c r="J41" s="206"/>
      <c r="K41" s="206"/>
      <c r="L41" s="207"/>
      <c r="M41" s="36">
        <v>14</v>
      </c>
      <c r="N41" s="38"/>
      <c r="O41" s="38">
        <f t="shared" si="7"/>
        <v>6634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205"/>
      <c r="T41" s="206"/>
      <c r="U41" s="206"/>
      <c r="V41" s="206"/>
      <c r="W41" s="206"/>
      <c r="X41" s="207"/>
      <c r="Y41" s="205"/>
      <c r="Z41" s="206"/>
      <c r="AA41" s="206"/>
      <c r="AB41" s="206"/>
      <c r="AC41" s="206"/>
      <c r="AD41" s="207"/>
      <c r="AF41" s="217"/>
      <c r="AG41" s="235"/>
      <c r="AH41" s="218"/>
      <c r="AI41" s="235"/>
      <c r="AJ41" s="223"/>
    </row>
    <row r="42" spans="1:36" ht="14.25" customHeight="1">
      <c r="A42" s="36">
        <v>15</v>
      </c>
      <c r="B42" s="37"/>
      <c r="C42" s="38">
        <f t="shared" si="5"/>
        <v>6670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205"/>
      <c r="H42" s="206"/>
      <c r="I42" s="206"/>
      <c r="J42" s="206"/>
      <c r="K42" s="206"/>
      <c r="L42" s="207"/>
      <c r="M42" s="36">
        <v>15</v>
      </c>
      <c r="N42" s="38"/>
      <c r="O42" s="38">
        <f t="shared" si="7"/>
        <v>6634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205"/>
      <c r="T42" s="206"/>
      <c r="U42" s="206"/>
      <c r="V42" s="206"/>
      <c r="W42" s="206"/>
      <c r="X42" s="207"/>
      <c r="Y42" s="205"/>
      <c r="Z42" s="206"/>
      <c r="AA42" s="206"/>
      <c r="AB42" s="206"/>
      <c r="AC42" s="206"/>
      <c r="AD42" s="207"/>
      <c r="AF42" s="217"/>
      <c r="AG42" s="235"/>
      <c r="AH42" s="218"/>
      <c r="AI42" s="235"/>
      <c r="AJ42" s="223"/>
    </row>
    <row r="43" spans="1:36" ht="14.25" customHeight="1">
      <c r="A43" s="30">
        <v>16</v>
      </c>
      <c r="B43" s="31"/>
      <c r="C43" s="32">
        <f t="shared" si="5"/>
        <v>6470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205"/>
      <c r="H43" s="206"/>
      <c r="I43" s="206"/>
      <c r="J43" s="206"/>
      <c r="K43" s="206"/>
      <c r="L43" s="207"/>
      <c r="M43" s="30">
        <v>16</v>
      </c>
      <c r="N43" s="32"/>
      <c r="O43" s="32">
        <f t="shared" si="7"/>
        <v>6450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205"/>
      <c r="T43" s="206"/>
      <c r="U43" s="206"/>
      <c r="V43" s="206"/>
      <c r="W43" s="206"/>
      <c r="X43" s="207"/>
      <c r="Y43" s="205"/>
      <c r="Z43" s="206"/>
      <c r="AA43" s="206"/>
      <c r="AB43" s="206"/>
      <c r="AC43" s="206"/>
      <c r="AD43" s="207"/>
      <c r="AF43" s="232" t="s">
        <v>46</v>
      </c>
      <c r="AG43" s="233">
        <f>SUM(B43:B45)/3-SUM(C43:C45)/3</f>
        <v>-6399</v>
      </c>
      <c r="AH43" s="234" t="s">
        <v>46</v>
      </c>
      <c r="AI43" s="233">
        <f>SUM(N43:N45)/3-SUM(O43:O45)/3</f>
        <v>-6402.333333333333</v>
      </c>
      <c r="AJ43" s="223">
        <f>AG43-AI43</f>
        <v>3.3333333333330302</v>
      </c>
    </row>
    <row r="44" spans="1:36" ht="14.25" customHeight="1">
      <c r="A44" s="82">
        <v>17</v>
      </c>
      <c r="B44" s="83"/>
      <c r="C44" s="84">
        <f t="shared" si="5"/>
        <v>6366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205"/>
      <c r="H44" s="206"/>
      <c r="I44" s="206"/>
      <c r="J44" s="206"/>
      <c r="K44" s="206"/>
      <c r="L44" s="207"/>
      <c r="M44" s="30">
        <v>17</v>
      </c>
      <c r="N44" s="32"/>
      <c r="O44" s="32">
        <f t="shared" si="7"/>
        <v>6376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205"/>
      <c r="T44" s="206"/>
      <c r="U44" s="206"/>
      <c r="V44" s="206"/>
      <c r="W44" s="206"/>
      <c r="X44" s="207"/>
      <c r="Y44" s="205"/>
      <c r="Z44" s="206"/>
      <c r="AA44" s="206"/>
      <c r="AB44" s="206"/>
      <c r="AC44" s="206"/>
      <c r="AD44" s="207"/>
      <c r="AF44" s="232"/>
      <c r="AG44" s="233"/>
      <c r="AH44" s="234"/>
      <c r="AI44" s="233"/>
      <c r="AJ44" s="273"/>
    </row>
    <row r="45" spans="1:36" ht="14.25" customHeight="1" thickBot="1">
      <c r="A45" s="85">
        <v>18</v>
      </c>
      <c r="B45" s="86"/>
      <c r="C45" s="87">
        <f>G79</f>
        <v>6361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205"/>
      <c r="H45" s="206"/>
      <c r="I45" s="206"/>
      <c r="J45" s="206"/>
      <c r="K45" s="206"/>
      <c r="L45" s="207"/>
      <c r="M45" s="82">
        <v>18</v>
      </c>
      <c r="N45" s="84"/>
      <c r="O45" s="84">
        <f t="shared" si="7"/>
        <v>6381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205"/>
      <c r="T45" s="206"/>
      <c r="U45" s="206"/>
      <c r="V45" s="206"/>
      <c r="W45" s="206"/>
      <c r="X45" s="207"/>
      <c r="Y45" s="205"/>
      <c r="Z45" s="206"/>
      <c r="AA45" s="206"/>
      <c r="AB45" s="206"/>
      <c r="AC45" s="206"/>
      <c r="AD45" s="207"/>
      <c r="AF45" s="270"/>
      <c r="AG45" s="271"/>
      <c r="AH45" s="272"/>
      <c r="AI45" s="271"/>
      <c r="AJ45" s="274"/>
    </row>
    <row r="46" spans="1:36" ht="14.25" customHeight="1">
      <c r="A46" s="201" t="s">
        <v>54</v>
      </c>
      <c r="B46" s="202"/>
      <c r="C46" s="202"/>
      <c r="D46" s="202"/>
      <c r="E46" s="202"/>
      <c r="F46" s="203"/>
      <c r="G46" s="205"/>
      <c r="H46" s="206"/>
      <c r="I46" s="206"/>
      <c r="J46" s="206"/>
      <c r="K46" s="206"/>
      <c r="L46" s="207"/>
      <c r="M46" s="208" t="s">
        <v>30</v>
      </c>
      <c r="N46" s="209"/>
      <c r="O46" s="209"/>
      <c r="P46" s="209"/>
      <c r="Q46" s="209"/>
      <c r="R46" s="210"/>
      <c r="S46" s="205"/>
      <c r="T46" s="206"/>
      <c r="U46" s="206"/>
      <c r="V46" s="206"/>
      <c r="W46" s="206"/>
      <c r="X46" s="207"/>
      <c r="Y46" s="205"/>
      <c r="Z46" s="206"/>
      <c r="AA46" s="206"/>
      <c r="AB46" s="206"/>
      <c r="AC46" s="206"/>
      <c r="AD46" s="207"/>
      <c r="AF46" s="263" t="s">
        <v>30</v>
      </c>
      <c r="AG46" s="264"/>
      <c r="AH46" s="264"/>
      <c r="AI46" s="264"/>
      <c r="AJ46" s="265"/>
    </row>
    <row r="47" spans="1:36" ht="14.25" customHeight="1" thickBot="1">
      <c r="A47" s="204"/>
      <c r="B47" s="179"/>
      <c r="C47" s="179"/>
      <c r="D47" s="179"/>
      <c r="E47" s="179"/>
      <c r="F47" s="180"/>
      <c r="G47" s="204"/>
      <c r="H47" s="179"/>
      <c r="I47" s="179"/>
      <c r="J47" s="179"/>
      <c r="K47" s="179"/>
      <c r="L47" s="180"/>
      <c r="M47" s="211"/>
      <c r="N47" s="212"/>
      <c r="O47" s="212"/>
      <c r="P47" s="212"/>
      <c r="Q47" s="212"/>
      <c r="R47" s="213"/>
      <c r="S47" s="204"/>
      <c r="T47" s="179"/>
      <c r="U47" s="179"/>
      <c r="V47" s="179"/>
      <c r="W47" s="179"/>
      <c r="X47" s="180"/>
      <c r="Y47" s="204"/>
      <c r="Z47" s="179"/>
      <c r="AA47" s="179"/>
      <c r="AB47" s="179"/>
      <c r="AC47" s="179"/>
      <c r="AD47" s="180"/>
      <c r="AF47" s="172"/>
      <c r="AG47" s="173"/>
      <c r="AH47" s="173"/>
      <c r="AI47" s="173"/>
      <c r="AJ47" s="174"/>
    </row>
    <row r="48" spans="1:36" ht="14.25" customHeight="1">
      <c r="AI48" s="2" t="s">
        <v>91</v>
      </c>
    </row>
    <row r="49" spans="1:35" ht="14.25" customHeight="1">
      <c r="AI49" s="2" t="s">
        <v>92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266"/>
      <c r="I51" s="177" t="s">
        <v>37</v>
      </c>
      <c r="J51" s="178"/>
      <c r="K51" s="178"/>
      <c r="L51" s="178"/>
      <c r="M51" s="178"/>
      <c r="N51" s="266"/>
      <c r="P51" s="267" t="s">
        <v>28</v>
      </c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9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245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7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130</v>
      </c>
      <c r="K53" s="99"/>
      <c r="L53" s="100"/>
      <c r="M53" s="43">
        <f>K53-J53</f>
        <v>-130</v>
      </c>
      <c r="N53" s="101">
        <f>L53-J53</f>
        <v>-130</v>
      </c>
      <c r="P53" s="248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50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120</v>
      </c>
      <c r="K54" s="105"/>
      <c r="L54" s="106"/>
      <c r="M54" s="80">
        <f>K54-J54</f>
        <v>-120</v>
      </c>
      <c r="N54" s="107">
        <f t="shared" ref="N54" si="12">L54-J54</f>
        <v>-120</v>
      </c>
      <c r="P54" s="248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50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248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50"/>
    </row>
    <row r="56" spans="1:35" ht="14.25" customHeight="1" thickBot="1">
      <c r="P56" s="251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3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254" t="s">
        <v>3</v>
      </c>
      <c r="B60" s="255"/>
      <c r="C60" s="255"/>
      <c r="D60" s="255"/>
      <c r="E60" s="255"/>
      <c r="F60" s="255"/>
      <c r="G60" s="256"/>
      <c r="I60" s="254" t="s">
        <v>9</v>
      </c>
      <c r="J60" s="255"/>
      <c r="K60" s="255"/>
      <c r="L60" s="255"/>
      <c r="M60" s="255"/>
      <c r="N60" s="255"/>
      <c r="O60" s="256"/>
      <c r="Q60" s="257" t="s">
        <v>10</v>
      </c>
      <c r="R60" s="258"/>
      <c r="S60" s="258"/>
      <c r="T60" s="258"/>
      <c r="U60" s="258"/>
      <c r="V60" s="258"/>
      <c r="W60" s="258"/>
      <c r="X60" s="259"/>
      <c r="Z60" s="257" t="s">
        <v>4</v>
      </c>
      <c r="AA60" s="258"/>
      <c r="AB60" s="258"/>
      <c r="AC60" s="258"/>
      <c r="AD60" s="258"/>
      <c r="AE60" s="258"/>
      <c r="AF60" s="258"/>
      <c r="AG60" s="259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88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350</v>
      </c>
      <c r="C62" s="111">
        <v>670</v>
      </c>
      <c r="D62" s="111">
        <v>990</v>
      </c>
      <c r="E62" s="112">
        <v>4720</v>
      </c>
      <c r="F62" s="113">
        <v>-47</v>
      </c>
      <c r="G62" s="114">
        <f t="shared" ref="G62:G69" si="13">B62+C62+D62+E62+F62+$W$4+$U$4</f>
        <v>7203</v>
      </c>
      <c r="I62" s="36">
        <v>1</v>
      </c>
      <c r="J62" s="110">
        <v>315</v>
      </c>
      <c r="K62" s="38">
        <f>C62</f>
        <v>670</v>
      </c>
      <c r="L62" s="38">
        <f>D62</f>
        <v>990</v>
      </c>
      <c r="M62" s="38">
        <f>E62</f>
        <v>4720</v>
      </c>
      <c r="N62" s="113">
        <v>-47</v>
      </c>
      <c r="O62" s="114">
        <f t="shared" ref="O62:O69" si="14">J62+K62+L62+M62+N62+$W$4+$U$4</f>
        <v>7168</v>
      </c>
      <c r="Q62" s="36">
        <v>1</v>
      </c>
      <c r="R62" s="110">
        <v>390</v>
      </c>
      <c r="S62" s="111">
        <v>1210</v>
      </c>
      <c r="T62" s="115"/>
      <c r="U62" s="38"/>
      <c r="V62" s="112">
        <v>5115</v>
      </c>
      <c r="W62" s="113">
        <v>-23</v>
      </c>
      <c r="X62" s="114">
        <f t="shared" ref="X62:X69" si="15">R62+S62+T62+V62+W62+$AC$4+$U$4</f>
        <v>7212</v>
      </c>
      <c r="Z62" s="109">
        <v>1</v>
      </c>
      <c r="AA62" s="110">
        <v>770</v>
      </c>
      <c r="AB62" s="111">
        <v>1160</v>
      </c>
      <c r="AC62" s="111">
        <v>2340</v>
      </c>
      <c r="AD62" s="112">
        <v>3160</v>
      </c>
      <c r="AE62" s="116">
        <v>90</v>
      </c>
      <c r="AF62" s="113">
        <v>-30</v>
      </c>
      <c r="AG62" s="114">
        <f>AA62+AB62+AD62+AE62+AF62+AC62</f>
        <v>7490</v>
      </c>
    </row>
    <row r="63" spans="1:35" ht="14.25" customHeight="1">
      <c r="A63" s="36">
        <v>2</v>
      </c>
      <c r="B63" s="110">
        <v>350</v>
      </c>
      <c r="C63" s="111">
        <v>635</v>
      </c>
      <c r="D63" s="38">
        <f>D62</f>
        <v>990</v>
      </c>
      <c r="E63" s="38">
        <f>E62</f>
        <v>4720</v>
      </c>
      <c r="F63" s="113">
        <v>-47</v>
      </c>
      <c r="G63" s="114">
        <f t="shared" si="13"/>
        <v>7168</v>
      </c>
      <c r="I63" s="36">
        <v>2</v>
      </c>
      <c r="J63" s="110">
        <v>305</v>
      </c>
      <c r="K63" s="38">
        <f t="shared" ref="K63:K69" si="16">C63</f>
        <v>635</v>
      </c>
      <c r="L63" s="38">
        <f>D62</f>
        <v>990</v>
      </c>
      <c r="M63" s="38">
        <f>M62</f>
        <v>4720</v>
      </c>
      <c r="N63" s="113">
        <v>-47</v>
      </c>
      <c r="O63" s="114">
        <f t="shared" si="14"/>
        <v>7123</v>
      </c>
      <c r="Q63" s="36">
        <v>2</v>
      </c>
      <c r="R63" s="110">
        <v>335</v>
      </c>
      <c r="S63" s="38">
        <f>S62</f>
        <v>1210</v>
      </c>
      <c r="T63" s="38"/>
      <c r="U63" s="38"/>
      <c r="V63" s="38">
        <f>V62</f>
        <v>5115</v>
      </c>
      <c r="W63" s="113">
        <v>-23</v>
      </c>
      <c r="X63" s="114">
        <f t="shared" si="15"/>
        <v>7157</v>
      </c>
      <c r="Z63" s="109">
        <v>2</v>
      </c>
      <c r="AA63" s="110">
        <v>565</v>
      </c>
      <c r="AB63" s="38">
        <f>AB62</f>
        <v>1160</v>
      </c>
      <c r="AC63" s="38">
        <f>AC62</f>
        <v>2340</v>
      </c>
      <c r="AD63" s="38">
        <f>AD62</f>
        <v>3160</v>
      </c>
      <c r="AE63" s="38">
        <f>AE62</f>
        <v>90</v>
      </c>
      <c r="AF63" s="113">
        <v>-30</v>
      </c>
      <c r="AG63" s="114">
        <f t="shared" ref="AG63:AG73" si="17">AA63+AB63+AD63+AE63+AF63+AC63</f>
        <v>7285</v>
      </c>
    </row>
    <row r="64" spans="1:35" ht="14.25" customHeight="1">
      <c r="A64" s="36">
        <v>3</v>
      </c>
      <c r="B64" s="110">
        <v>340</v>
      </c>
      <c r="C64" s="111">
        <v>630</v>
      </c>
      <c r="D64" s="111">
        <v>960</v>
      </c>
      <c r="E64" s="38">
        <f>E62</f>
        <v>4720</v>
      </c>
      <c r="F64" s="113">
        <v>-47</v>
      </c>
      <c r="G64" s="114">
        <f t="shared" si="13"/>
        <v>7123</v>
      </c>
      <c r="I64" s="36">
        <v>3</v>
      </c>
      <c r="J64" s="110">
        <v>300</v>
      </c>
      <c r="K64" s="38">
        <f t="shared" si="16"/>
        <v>630</v>
      </c>
      <c r="L64" s="38">
        <f>D64</f>
        <v>960</v>
      </c>
      <c r="M64" s="38">
        <f>M62</f>
        <v>4720</v>
      </c>
      <c r="N64" s="113">
        <v>-47</v>
      </c>
      <c r="O64" s="114">
        <f t="shared" si="14"/>
        <v>7083</v>
      </c>
      <c r="Q64" s="36">
        <v>3</v>
      </c>
      <c r="R64" s="110">
        <v>360</v>
      </c>
      <c r="S64" s="111">
        <v>1145</v>
      </c>
      <c r="T64" s="38"/>
      <c r="U64" s="38"/>
      <c r="V64" s="38">
        <f>V62</f>
        <v>5115</v>
      </c>
      <c r="W64" s="113">
        <v>-23</v>
      </c>
      <c r="X64" s="114">
        <f t="shared" si="15"/>
        <v>7117</v>
      </c>
      <c r="Z64" s="109">
        <v>3</v>
      </c>
      <c r="AA64" s="110">
        <v>670</v>
      </c>
      <c r="AB64" s="111">
        <v>880</v>
      </c>
      <c r="AC64" s="38">
        <f>AC62</f>
        <v>2340</v>
      </c>
      <c r="AD64" s="38">
        <f>AD62</f>
        <v>3160</v>
      </c>
      <c r="AE64" s="38">
        <f>AE62</f>
        <v>90</v>
      </c>
      <c r="AF64" s="113">
        <v>-30</v>
      </c>
      <c r="AG64" s="114">
        <f t="shared" si="17"/>
        <v>7110</v>
      </c>
    </row>
    <row r="65" spans="1:33" ht="14.25" customHeight="1">
      <c r="A65" s="36">
        <v>4</v>
      </c>
      <c r="B65" s="110">
        <v>355</v>
      </c>
      <c r="C65" s="111">
        <v>630</v>
      </c>
      <c r="D65" s="38">
        <f>D64</f>
        <v>960</v>
      </c>
      <c r="E65" s="38">
        <f>E62</f>
        <v>4720</v>
      </c>
      <c r="F65" s="113">
        <v>-47</v>
      </c>
      <c r="G65" s="114">
        <f t="shared" si="13"/>
        <v>7138</v>
      </c>
      <c r="I65" s="36">
        <v>4</v>
      </c>
      <c r="J65" s="110">
        <v>315</v>
      </c>
      <c r="K65" s="38">
        <f t="shared" si="16"/>
        <v>630</v>
      </c>
      <c r="L65" s="38">
        <f>D64</f>
        <v>960</v>
      </c>
      <c r="M65" s="38">
        <f>M62</f>
        <v>4720</v>
      </c>
      <c r="N65" s="113">
        <v>-47</v>
      </c>
      <c r="O65" s="114">
        <f t="shared" si="14"/>
        <v>7098</v>
      </c>
      <c r="Q65" s="36">
        <v>4</v>
      </c>
      <c r="R65" s="110">
        <v>385</v>
      </c>
      <c r="S65" s="38">
        <f>S64</f>
        <v>1145</v>
      </c>
      <c r="T65" s="38"/>
      <c r="U65" s="38"/>
      <c r="V65" s="38">
        <f>V62</f>
        <v>5115</v>
      </c>
      <c r="W65" s="113">
        <v>-23</v>
      </c>
      <c r="X65" s="114">
        <f t="shared" si="15"/>
        <v>7142</v>
      </c>
      <c r="Z65" s="109">
        <v>4</v>
      </c>
      <c r="AA65" s="110">
        <v>635</v>
      </c>
      <c r="AB65" s="38">
        <f>AB64</f>
        <v>880</v>
      </c>
      <c r="AC65" s="38">
        <f>AC62</f>
        <v>2340</v>
      </c>
      <c r="AD65" s="38">
        <f>AD62</f>
        <v>3160</v>
      </c>
      <c r="AE65" s="38">
        <f>AE62</f>
        <v>90</v>
      </c>
      <c r="AF65" s="113">
        <v>-30</v>
      </c>
      <c r="AG65" s="114">
        <f t="shared" si="17"/>
        <v>7075</v>
      </c>
    </row>
    <row r="66" spans="1:33" ht="14.25" customHeight="1">
      <c r="A66" s="36">
        <v>5</v>
      </c>
      <c r="B66" s="110">
        <v>325</v>
      </c>
      <c r="C66" s="111">
        <v>670</v>
      </c>
      <c r="D66" s="111">
        <v>960</v>
      </c>
      <c r="E66" s="112">
        <v>4660</v>
      </c>
      <c r="F66" s="113">
        <v>-47</v>
      </c>
      <c r="G66" s="114">
        <f t="shared" si="13"/>
        <v>7088</v>
      </c>
      <c r="I66" s="36">
        <v>5</v>
      </c>
      <c r="J66" s="110">
        <v>290</v>
      </c>
      <c r="K66" s="38">
        <f t="shared" si="16"/>
        <v>670</v>
      </c>
      <c r="L66" s="38">
        <f>D66</f>
        <v>960</v>
      </c>
      <c r="M66" s="38">
        <f>E66</f>
        <v>4660</v>
      </c>
      <c r="N66" s="113">
        <v>-47</v>
      </c>
      <c r="O66" s="114">
        <f t="shared" si="14"/>
        <v>7053</v>
      </c>
      <c r="Q66" s="36">
        <v>5</v>
      </c>
      <c r="R66" s="110">
        <v>370</v>
      </c>
      <c r="S66" s="111">
        <v>1180</v>
      </c>
      <c r="T66" s="115"/>
      <c r="U66" s="38"/>
      <c r="V66" s="112">
        <v>5035</v>
      </c>
      <c r="W66" s="113">
        <v>-23</v>
      </c>
      <c r="X66" s="114">
        <f t="shared" si="15"/>
        <v>7082</v>
      </c>
      <c r="Z66" s="109">
        <v>5</v>
      </c>
      <c r="AA66" s="110">
        <v>690</v>
      </c>
      <c r="AB66" s="111">
        <v>860</v>
      </c>
      <c r="AC66" s="111">
        <v>2165</v>
      </c>
      <c r="AD66" s="38">
        <f>AD62</f>
        <v>3160</v>
      </c>
      <c r="AE66" s="116">
        <v>90</v>
      </c>
      <c r="AF66" s="113">
        <v>-30</v>
      </c>
      <c r="AG66" s="114">
        <f t="shared" si="17"/>
        <v>6935</v>
      </c>
    </row>
    <row r="67" spans="1:33" ht="14.25" customHeight="1">
      <c r="A67" s="36">
        <v>6</v>
      </c>
      <c r="B67" s="110">
        <v>330</v>
      </c>
      <c r="C67" s="111">
        <v>620</v>
      </c>
      <c r="D67" s="38">
        <f>D66</f>
        <v>960</v>
      </c>
      <c r="E67" s="38">
        <f>E66</f>
        <v>4660</v>
      </c>
      <c r="F67" s="113">
        <v>-47</v>
      </c>
      <c r="G67" s="114">
        <f t="shared" si="13"/>
        <v>7043</v>
      </c>
      <c r="I67" s="36">
        <v>6</v>
      </c>
      <c r="J67" s="110">
        <v>290</v>
      </c>
      <c r="K67" s="38">
        <f t="shared" si="16"/>
        <v>620</v>
      </c>
      <c r="L67" s="38">
        <f>D66</f>
        <v>960</v>
      </c>
      <c r="M67" s="38">
        <f>M66</f>
        <v>4660</v>
      </c>
      <c r="N67" s="113">
        <v>-47</v>
      </c>
      <c r="O67" s="114">
        <f t="shared" si="14"/>
        <v>7003</v>
      </c>
      <c r="Q67" s="36">
        <v>6</v>
      </c>
      <c r="R67" s="110">
        <v>310</v>
      </c>
      <c r="S67" s="38">
        <f>S66</f>
        <v>1180</v>
      </c>
      <c r="T67" s="38"/>
      <c r="U67" s="38"/>
      <c r="V67" s="38">
        <f>V66</f>
        <v>5035</v>
      </c>
      <c r="W67" s="113">
        <v>-23</v>
      </c>
      <c r="X67" s="114">
        <f t="shared" si="15"/>
        <v>7022</v>
      </c>
      <c r="Z67" s="109">
        <v>6</v>
      </c>
      <c r="AA67" s="110">
        <v>520</v>
      </c>
      <c r="AB67" s="38">
        <f>AB66</f>
        <v>860</v>
      </c>
      <c r="AC67" s="38">
        <f>AC66</f>
        <v>2165</v>
      </c>
      <c r="AD67" s="38">
        <f>AD62</f>
        <v>3160</v>
      </c>
      <c r="AE67" s="38">
        <f>AE66</f>
        <v>90</v>
      </c>
      <c r="AF67" s="113">
        <v>-30</v>
      </c>
      <c r="AG67" s="114">
        <f t="shared" si="17"/>
        <v>6765</v>
      </c>
    </row>
    <row r="68" spans="1:33" ht="14.25" customHeight="1">
      <c r="A68" s="36">
        <v>7</v>
      </c>
      <c r="B68" s="110">
        <v>330</v>
      </c>
      <c r="C68" s="111">
        <v>600</v>
      </c>
      <c r="D68" s="111">
        <v>910</v>
      </c>
      <c r="E68" s="38">
        <f>E66</f>
        <v>4660</v>
      </c>
      <c r="F68" s="113">
        <v>-47</v>
      </c>
      <c r="G68" s="114">
        <f t="shared" si="13"/>
        <v>6973</v>
      </c>
      <c r="I68" s="36">
        <v>7</v>
      </c>
      <c r="J68" s="110">
        <v>295</v>
      </c>
      <c r="K68" s="38">
        <f t="shared" si="16"/>
        <v>600</v>
      </c>
      <c r="L68" s="38">
        <f>D68</f>
        <v>910</v>
      </c>
      <c r="M68" s="38">
        <f>M66</f>
        <v>4660</v>
      </c>
      <c r="N68" s="113">
        <v>-47</v>
      </c>
      <c r="O68" s="114">
        <f t="shared" si="14"/>
        <v>6938</v>
      </c>
      <c r="Q68" s="36">
        <v>7</v>
      </c>
      <c r="R68" s="110">
        <v>325</v>
      </c>
      <c r="S68" s="111">
        <v>1105</v>
      </c>
      <c r="T68" s="38"/>
      <c r="U68" s="38"/>
      <c r="V68" s="38">
        <f>V67</f>
        <v>5035</v>
      </c>
      <c r="W68" s="113">
        <v>-23</v>
      </c>
      <c r="X68" s="114">
        <f t="shared" si="15"/>
        <v>6962</v>
      </c>
      <c r="Z68" s="109">
        <v>7</v>
      </c>
      <c r="AA68" s="110">
        <v>560</v>
      </c>
      <c r="AB68" s="111">
        <v>750</v>
      </c>
      <c r="AC68" s="38">
        <f>AC67</f>
        <v>2165</v>
      </c>
      <c r="AD68" s="38">
        <f>AD62</f>
        <v>3160</v>
      </c>
      <c r="AE68" s="38">
        <f>AE66</f>
        <v>90</v>
      </c>
      <c r="AF68" s="113">
        <v>-30</v>
      </c>
      <c r="AG68" s="114">
        <f t="shared" si="17"/>
        <v>6695</v>
      </c>
    </row>
    <row r="69" spans="1:33" ht="14.25" customHeight="1" thickBot="1">
      <c r="A69" s="36">
        <v>8</v>
      </c>
      <c r="B69" s="110">
        <v>390</v>
      </c>
      <c r="C69" s="111">
        <v>540</v>
      </c>
      <c r="D69" s="38">
        <f>D68</f>
        <v>910</v>
      </c>
      <c r="E69" s="38">
        <f>E66</f>
        <v>4660</v>
      </c>
      <c r="F69" s="113">
        <v>-47</v>
      </c>
      <c r="G69" s="114">
        <f t="shared" si="13"/>
        <v>6973</v>
      </c>
      <c r="I69" s="80">
        <v>8</v>
      </c>
      <c r="J69" s="117">
        <v>355</v>
      </c>
      <c r="K69" s="81">
        <f t="shared" si="16"/>
        <v>540</v>
      </c>
      <c r="L69" s="81">
        <f>D68</f>
        <v>910</v>
      </c>
      <c r="M69" s="81">
        <f>M66</f>
        <v>4660</v>
      </c>
      <c r="N69" s="113">
        <v>-47</v>
      </c>
      <c r="O69" s="118">
        <f t="shared" si="14"/>
        <v>6938</v>
      </c>
      <c r="Q69" s="36">
        <v>8</v>
      </c>
      <c r="R69" s="110">
        <v>345</v>
      </c>
      <c r="S69" s="38">
        <f>S68</f>
        <v>1105</v>
      </c>
      <c r="T69" s="38"/>
      <c r="U69" s="38"/>
      <c r="V69" s="38">
        <f>V68</f>
        <v>5035</v>
      </c>
      <c r="W69" s="113">
        <v>-23</v>
      </c>
      <c r="X69" s="114">
        <f t="shared" si="15"/>
        <v>6982</v>
      </c>
      <c r="Z69" s="109">
        <v>8</v>
      </c>
      <c r="AA69" s="110">
        <v>615</v>
      </c>
      <c r="AB69" s="38">
        <f>AB68</f>
        <v>750</v>
      </c>
      <c r="AC69" s="38">
        <f>AC67</f>
        <v>2165</v>
      </c>
      <c r="AD69" s="38">
        <f>AD62</f>
        <v>3160</v>
      </c>
      <c r="AE69" s="38">
        <f>AE66</f>
        <v>90</v>
      </c>
      <c r="AF69" s="113">
        <v>-30</v>
      </c>
      <c r="AG69" s="114">
        <f t="shared" si="17"/>
        <v>6750</v>
      </c>
    </row>
    <row r="70" spans="1:33" ht="14.25" customHeight="1" thickBot="1">
      <c r="A70" s="36">
        <v>9</v>
      </c>
      <c r="B70" s="110">
        <v>350</v>
      </c>
      <c r="C70" s="111">
        <v>915</v>
      </c>
      <c r="D70" s="111">
        <v>1220</v>
      </c>
      <c r="E70" s="112">
        <v>3965</v>
      </c>
      <c r="F70" s="113">
        <v>-30</v>
      </c>
      <c r="G70" s="114">
        <f t="shared" ref="G70:G75" si="18">B70+C70+D70+E70+F70+$Y$4+$U$4</f>
        <v>6910</v>
      </c>
      <c r="Q70" s="36">
        <v>9</v>
      </c>
      <c r="R70" s="110">
        <v>325</v>
      </c>
      <c r="S70" s="111">
        <v>865</v>
      </c>
      <c r="T70" s="111">
        <v>1210</v>
      </c>
      <c r="U70" s="115"/>
      <c r="V70" s="112">
        <v>4005</v>
      </c>
      <c r="W70" s="113">
        <v>-26</v>
      </c>
      <c r="X70" s="114">
        <f t="shared" ref="X70:X76" si="19">R70+S70+T70+V70+W70+U70+$AC$4+$U$4</f>
        <v>6899</v>
      </c>
      <c r="Z70" s="109">
        <v>9</v>
      </c>
      <c r="AA70" s="110">
        <v>575</v>
      </c>
      <c r="AB70" s="111">
        <v>545</v>
      </c>
      <c r="AC70" s="111">
        <v>2320</v>
      </c>
      <c r="AD70" s="38">
        <f>AD62</f>
        <v>3160</v>
      </c>
      <c r="AE70" s="116">
        <v>90</v>
      </c>
      <c r="AF70" s="113">
        <v>-30</v>
      </c>
      <c r="AG70" s="114">
        <f t="shared" si="17"/>
        <v>6660</v>
      </c>
    </row>
    <row r="71" spans="1:33" ht="14.25" customHeight="1" thickBot="1">
      <c r="A71" s="36">
        <v>10</v>
      </c>
      <c r="B71" s="110">
        <v>300</v>
      </c>
      <c r="C71" s="38">
        <f>C70</f>
        <v>915</v>
      </c>
      <c r="D71" s="38">
        <f>D70</f>
        <v>1220</v>
      </c>
      <c r="E71" s="38">
        <f>E70</f>
        <v>3965</v>
      </c>
      <c r="F71" s="113">
        <v>-30</v>
      </c>
      <c r="G71" s="114">
        <f t="shared" si="18"/>
        <v>6860</v>
      </c>
      <c r="I71" s="260" t="s">
        <v>11</v>
      </c>
      <c r="J71" s="261"/>
      <c r="K71" s="261"/>
      <c r="L71" s="261"/>
      <c r="M71" s="261"/>
      <c r="N71" s="261"/>
      <c r="O71" s="262"/>
      <c r="Q71" s="36">
        <v>10</v>
      </c>
      <c r="R71" s="110">
        <v>260</v>
      </c>
      <c r="S71" s="38">
        <f>S70</f>
        <v>865</v>
      </c>
      <c r="T71" s="38">
        <f>T70</f>
        <v>1210</v>
      </c>
      <c r="U71" s="38"/>
      <c r="V71" s="38">
        <f>V70</f>
        <v>4005</v>
      </c>
      <c r="W71" s="113">
        <v>-26</v>
      </c>
      <c r="X71" s="114">
        <f t="shared" si="19"/>
        <v>6834</v>
      </c>
      <c r="Z71" s="109">
        <v>10</v>
      </c>
      <c r="AA71" s="110">
        <v>490</v>
      </c>
      <c r="AB71" s="38">
        <f>AB70</f>
        <v>545</v>
      </c>
      <c r="AC71" s="38">
        <f>AC70</f>
        <v>2320</v>
      </c>
      <c r="AD71" s="38">
        <f>AD62</f>
        <v>3160</v>
      </c>
      <c r="AE71" s="38">
        <f>AE70</f>
        <v>90</v>
      </c>
      <c r="AF71" s="113">
        <v>-30</v>
      </c>
      <c r="AG71" s="114">
        <f t="shared" si="17"/>
        <v>6575</v>
      </c>
    </row>
    <row r="72" spans="1:33" ht="14.25" customHeight="1">
      <c r="A72" s="36">
        <v>11</v>
      </c>
      <c r="B72" s="110">
        <v>315</v>
      </c>
      <c r="C72" s="111">
        <v>820</v>
      </c>
      <c r="D72" s="38">
        <f>D71</f>
        <v>1220</v>
      </c>
      <c r="E72" s="38">
        <f>E70</f>
        <v>3965</v>
      </c>
      <c r="F72" s="113">
        <v>-30</v>
      </c>
      <c r="G72" s="114">
        <f t="shared" si="18"/>
        <v>6780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300</v>
      </c>
      <c r="S72" s="111">
        <v>740</v>
      </c>
      <c r="T72" s="38">
        <f>T70</f>
        <v>1210</v>
      </c>
      <c r="U72" s="38"/>
      <c r="V72" s="38">
        <f>V70</f>
        <v>4005</v>
      </c>
      <c r="W72" s="113">
        <v>-26</v>
      </c>
      <c r="X72" s="114">
        <f t="shared" si="19"/>
        <v>6749</v>
      </c>
      <c r="Z72" s="109">
        <v>11</v>
      </c>
      <c r="AA72" s="110">
        <v>340</v>
      </c>
      <c r="AB72" s="111">
        <v>700</v>
      </c>
      <c r="AC72" s="38">
        <f>AC71</f>
        <v>2320</v>
      </c>
      <c r="AD72" s="38">
        <f>AD62</f>
        <v>3160</v>
      </c>
      <c r="AE72" s="38">
        <f>AE70</f>
        <v>90</v>
      </c>
      <c r="AF72" s="113">
        <v>-30</v>
      </c>
      <c r="AG72" s="114">
        <f t="shared" si="17"/>
        <v>6580</v>
      </c>
    </row>
    <row r="73" spans="1:33" ht="14.25" customHeight="1" thickBot="1">
      <c r="A73" s="36">
        <v>12</v>
      </c>
      <c r="B73" s="110">
        <v>310</v>
      </c>
      <c r="C73" s="38">
        <f>C72</f>
        <v>820</v>
      </c>
      <c r="D73" s="38">
        <f>D71</f>
        <v>1220</v>
      </c>
      <c r="E73" s="38">
        <f>E70</f>
        <v>3965</v>
      </c>
      <c r="F73" s="113">
        <v>-30</v>
      </c>
      <c r="G73" s="114">
        <f t="shared" si="18"/>
        <v>6775</v>
      </c>
      <c r="I73" s="36">
        <v>1</v>
      </c>
      <c r="J73" s="110">
        <v>405</v>
      </c>
      <c r="K73" s="111">
        <v>1245</v>
      </c>
      <c r="L73" s="38"/>
      <c r="M73" s="38">
        <f>V62</f>
        <v>5115</v>
      </c>
      <c r="N73" s="113">
        <v>-20</v>
      </c>
      <c r="O73" s="114">
        <f>J73+K73+L73+M73+N73+$AC$4+$U$4</f>
        <v>7265</v>
      </c>
      <c r="Q73" s="36">
        <v>12</v>
      </c>
      <c r="R73" s="110">
        <v>290</v>
      </c>
      <c r="S73" s="38">
        <f>S72</f>
        <v>740</v>
      </c>
      <c r="T73" s="38">
        <f>T70</f>
        <v>1210</v>
      </c>
      <c r="U73" s="38"/>
      <c r="V73" s="38">
        <f>V70</f>
        <v>4005</v>
      </c>
      <c r="W73" s="113">
        <v>-26</v>
      </c>
      <c r="X73" s="114">
        <f t="shared" si="19"/>
        <v>6739</v>
      </c>
      <c r="Z73" s="120">
        <v>12</v>
      </c>
      <c r="AA73" s="117">
        <v>470</v>
      </c>
      <c r="AB73" s="81">
        <f>AB72</f>
        <v>700</v>
      </c>
      <c r="AC73" s="81">
        <f>AC71</f>
        <v>2320</v>
      </c>
      <c r="AD73" s="81">
        <f>AD62</f>
        <v>3160</v>
      </c>
      <c r="AE73" s="81">
        <f>AE70</f>
        <v>90</v>
      </c>
      <c r="AF73" s="121">
        <v>-30</v>
      </c>
      <c r="AG73" s="118">
        <f t="shared" si="17"/>
        <v>6710</v>
      </c>
    </row>
    <row r="74" spans="1:33" ht="14.25" customHeight="1">
      <c r="A74" s="36">
        <v>13</v>
      </c>
      <c r="B74" s="110">
        <v>305</v>
      </c>
      <c r="C74" s="111">
        <v>560</v>
      </c>
      <c r="D74" s="111">
        <v>1410</v>
      </c>
      <c r="E74" s="38">
        <f>E70</f>
        <v>3965</v>
      </c>
      <c r="F74" s="113">
        <v>-30</v>
      </c>
      <c r="G74" s="114">
        <f t="shared" si="18"/>
        <v>6700</v>
      </c>
      <c r="I74" s="36">
        <v>2</v>
      </c>
      <c r="J74" s="110">
        <v>345</v>
      </c>
      <c r="K74" s="38">
        <f>K73</f>
        <v>1245</v>
      </c>
      <c r="L74" s="38"/>
      <c r="M74" s="38">
        <f>V62</f>
        <v>5115</v>
      </c>
      <c r="N74" s="113">
        <v>-20</v>
      </c>
      <c r="O74" s="114">
        <f>J74+K74+L74+M74+N74+$AC$4+$U$4</f>
        <v>7205</v>
      </c>
      <c r="Q74" s="36">
        <v>13</v>
      </c>
      <c r="R74" s="110">
        <v>290</v>
      </c>
      <c r="S74" s="111">
        <v>560</v>
      </c>
      <c r="T74" s="111">
        <v>1320</v>
      </c>
      <c r="U74" s="115"/>
      <c r="V74" s="38">
        <f>V70</f>
        <v>4005</v>
      </c>
      <c r="W74" s="113">
        <v>-26</v>
      </c>
      <c r="X74" s="114">
        <f t="shared" si="19"/>
        <v>6669</v>
      </c>
    </row>
    <row r="75" spans="1:33" ht="14.25" customHeight="1">
      <c r="A75" s="36">
        <v>14</v>
      </c>
      <c r="B75" s="110">
        <v>270</v>
      </c>
      <c r="C75" s="38">
        <f>C74</f>
        <v>560</v>
      </c>
      <c r="D75" s="38">
        <f>D74</f>
        <v>1410</v>
      </c>
      <c r="E75" s="38">
        <f>E74</f>
        <v>3965</v>
      </c>
      <c r="F75" s="113">
        <v>-30</v>
      </c>
      <c r="G75" s="114">
        <f t="shared" si="18"/>
        <v>6665</v>
      </c>
      <c r="I75" s="36">
        <v>3</v>
      </c>
      <c r="J75" s="110">
        <v>370</v>
      </c>
      <c r="K75" s="111">
        <v>1180</v>
      </c>
      <c r="L75" s="38"/>
      <c r="M75" s="38">
        <f>V62</f>
        <v>5115</v>
      </c>
      <c r="N75" s="113">
        <v>-20</v>
      </c>
      <c r="O75" s="114">
        <f>J75+K75+L75+M75+N75+$AC$4+$U$4</f>
        <v>7165</v>
      </c>
      <c r="Q75" s="36">
        <v>14</v>
      </c>
      <c r="R75" s="110">
        <v>255</v>
      </c>
      <c r="S75" s="38">
        <f>S74</f>
        <v>560</v>
      </c>
      <c r="T75" s="38">
        <f>T74</f>
        <v>1320</v>
      </c>
      <c r="U75" s="38"/>
      <c r="V75" s="38">
        <f>V70</f>
        <v>4005</v>
      </c>
      <c r="W75" s="113">
        <v>-26</v>
      </c>
      <c r="X75" s="114">
        <f t="shared" si="19"/>
        <v>6634</v>
      </c>
    </row>
    <row r="76" spans="1:33" ht="14.25" customHeight="1">
      <c r="A76" s="36">
        <v>15</v>
      </c>
      <c r="B76" s="110">
        <v>830</v>
      </c>
      <c r="C76" s="38"/>
      <c r="D76" s="122">
        <f>D75</f>
        <v>1410</v>
      </c>
      <c r="E76" s="122">
        <f>E75</f>
        <v>3965</v>
      </c>
      <c r="F76" s="113">
        <v>-25</v>
      </c>
      <c r="G76" s="114">
        <f>B76+C76+D76+E76+F76+$AA$4+$U$4</f>
        <v>6670</v>
      </c>
      <c r="I76" s="22">
        <v>4</v>
      </c>
      <c r="J76" s="123">
        <v>395</v>
      </c>
      <c r="K76" s="124">
        <f>K75</f>
        <v>1180</v>
      </c>
      <c r="L76" s="124"/>
      <c r="M76" s="124">
        <f>V62</f>
        <v>5115</v>
      </c>
      <c r="N76" s="113">
        <v>-20</v>
      </c>
      <c r="O76" s="125">
        <f>J76+K76+L76+M76+N76+$AC$4+$U$4</f>
        <v>7190</v>
      </c>
      <c r="Q76" s="36">
        <v>15</v>
      </c>
      <c r="R76" s="110">
        <v>810</v>
      </c>
      <c r="S76" s="115"/>
      <c r="T76" s="38">
        <f>T74</f>
        <v>1320</v>
      </c>
      <c r="U76" s="38"/>
      <c r="V76" s="38">
        <f>V70</f>
        <v>4005</v>
      </c>
      <c r="W76" s="113">
        <v>-21</v>
      </c>
      <c r="X76" s="114">
        <f t="shared" si="19"/>
        <v>6634</v>
      </c>
    </row>
    <row r="77" spans="1:33" ht="14.25" customHeight="1">
      <c r="A77" s="36">
        <v>16</v>
      </c>
      <c r="B77" s="110">
        <v>1025</v>
      </c>
      <c r="C77" s="115"/>
      <c r="D77" s="38"/>
      <c r="E77" s="126">
        <v>4965</v>
      </c>
      <c r="F77" s="113">
        <v>-10</v>
      </c>
      <c r="G77" s="114">
        <f>B77+C77+D77+E77+F77+$AA$4+$U$4</f>
        <v>6470</v>
      </c>
      <c r="I77" s="36">
        <v>5</v>
      </c>
      <c r="J77" s="110">
        <v>385</v>
      </c>
      <c r="K77" s="111">
        <v>1205</v>
      </c>
      <c r="L77" s="38"/>
      <c r="M77" s="38">
        <f>V66</f>
        <v>5035</v>
      </c>
      <c r="N77" s="113">
        <v>-20</v>
      </c>
      <c r="O77" s="125">
        <f t="shared" ref="O77:O79" si="20">J77+K77+L77+M77+N77+$AC$4+$U$4</f>
        <v>7125</v>
      </c>
      <c r="Q77" s="36">
        <v>16</v>
      </c>
      <c r="R77" s="110">
        <v>1005</v>
      </c>
      <c r="S77" s="38"/>
      <c r="T77" s="38"/>
      <c r="U77" s="38"/>
      <c r="V77" s="38">
        <f>E77</f>
        <v>4965</v>
      </c>
      <c r="W77" s="113">
        <v>-10</v>
      </c>
      <c r="X77" s="114">
        <f>R77+S77+T77+V77+W77+U77+$AA$4+$U$4</f>
        <v>6450</v>
      </c>
    </row>
    <row r="78" spans="1:33" ht="14.25" customHeight="1">
      <c r="A78" s="36">
        <v>17</v>
      </c>
      <c r="B78" s="110">
        <v>225</v>
      </c>
      <c r="C78" s="111">
        <v>700</v>
      </c>
      <c r="D78" s="38"/>
      <c r="E78" s="122">
        <f>E77</f>
        <v>4965</v>
      </c>
      <c r="F78" s="113">
        <v>-14</v>
      </c>
      <c r="G78" s="114">
        <f>B78+C78+D78+E78+F78+$AA$4+$U$4</f>
        <v>6366</v>
      </c>
      <c r="I78" s="36">
        <v>6</v>
      </c>
      <c r="J78" s="110">
        <v>325</v>
      </c>
      <c r="K78" s="38">
        <f>K77</f>
        <v>1205</v>
      </c>
      <c r="L78" s="38"/>
      <c r="M78" s="38">
        <f>V66</f>
        <v>5035</v>
      </c>
      <c r="N78" s="113">
        <v>-20</v>
      </c>
      <c r="O78" s="125">
        <f t="shared" si="20"/>
        <v>7065</v>
      </c>
      <c r="Q78" s="36">
        <v>17</v>
      </c>
      <c r="R78" s="110">
        <v>235</v>
      </c>
      <c r="S78" s="111">
        <v>700</v>
      </c>
      <c r="T78" s="115"/>
      <c r="U78" s="38"/>
      <c r="V78" s="122">
        <f>V77</f>
        <v>4965</v>
      </c>
      <c r="W78" s="113">
        <v>-14</v>
      </c>
      <c r="X78" s="114">
        <f t="shared" ref="X78:X79" si="21">R78+S78+T78+V78+W78+U78+$AA$4+$U$4</f>
        <v>6376</v>
      </c>
    </row>
    <row r="79" spans="1:33" ht="14.25" customHeight="1" thickBot="1">
      <c r="A79" s="127">
        <v>18</v>
      </c>
      <c r="B79" s="128">
        <v>220</v>
      </c>
      <c r="C79" s="129">
        <f>C78</f>
        <v>700</v>
      </c>
      <c r="D79" s="130"/>
      <c r="E79" s="130">
        <f>E78</f>
        <v>4965</v>
      </c>
      <c r="F79" s="131">
        <v>-14</v>
      </c>
      <c r="G79" s="132">
        <f>B79+C79+D79+E79+F79+$AA$4+$U$4</f>
        <v>6361</v>
      </c>
      <c r="I79" s="36">
        <v>7</v>
      </c>
      <c r="J79" s="110">
        <v>350</v>
      </c>
      <c r="K79" s="111">
        <v>1125</v>
      </c>
      <c r="L79" s="38"/>
      <c r="M79" s="38">
        <f>V66</f>
        <v>5035</v>
      </c>
      <c r="N79" s="113">
        <v>-20</v>
      </c>
      <c r="O79" s="125">
        <f t="shared" si="20"/>
        <v>7010</v>
      </c>
      <c r="Q79" s="80">
        <v>18</v>
      </c>
      <c r="R79" s="117">
        <v>240</v>
      </c>
      <c r="S79" s="81">
        <f>S78</f>
        <v>700</v>
      </c>
      <c r="T79" s="81"/>
      <c r="U79" s="81"/>
      <c r="V79" s="81">
        <f>V78</f>
        <v>4965</v>
      </c>
      <c r="W79" s="121">
        <v>-14</v>
      </c>
      <c r="X79" s="118">
        <f t="shared" si="21"/>
        <v>6381</v>
      </c>
    </row>
    <row r="80" spans="1:33" ht="14.25" customHeight="1" thickBot="1">
      <c r="I80" s="80">
        <v>8</v>
      </c>
      <c r="J80" s="117">
        <v>355</v>
      </c>
      <c r="K80" s="81">
        <f>K79</f>
        <v>1125</v>
      </c>
      <c r="L80" s="81"/>
      <c r="M80" s="81">
        <f>V66</f>
        <v>5035</v>
      </c>
      <c r="N80" s="121">
        <v>-20</v>
      </c>
      <c r="O80" s="118">
        <f>J80+K80+L80+M80+N80+$AC$4+$U$4</f>
        <v>7015</v>
      </c>
      <c r="U80" s="135" t="s">
        <v>93</v>
      </c>
      <c r="V80" s="2" t="s">
        <v>84</v>
      </c>
    </row>
    <row r="81" spans="3:23" ht="14.25" customHeight="1">
      <c r="V81" s="2" t="s">
        <v>85</v>
      </c>
      <c r="W81" s="133">
        <v>5130</v>
      </c>
    </row>
    <row r="82" spans="3:23" ht="14.25" customHeight="1">
      <c r="C82" s="134"/>
      <c r="D82" s="134"/>
      <c r="E82" s="134"/>
      <c r="V82" s="2" t="s">
        <v>86</v>
      </c>
      <c r="W82" s="133">
        <v>5050</v>
      </c>
    </row>
    <row r="83" spans="3:23" ht="14.25" customHeight="1">
      <c r="C83" s="134"/>
      <c r="D83" s="134"/>
      <c r="E83" s="134"/>
      <c r="V83" s="2" t="s">
        <v>87</v>
      </c>
      <c r="W83" s="133">
        <v>4020</v>
      </c>
    </row>
    <row r="84" spans="3:23">
      <c r="C84" s="134"/>
      <c r="D84" s="134"/>
      <c r="E84" s="134"/>
    </row>
    <row r="85" spans="3:23">
      <c r="J85" s="2" t="s">
        <v>12</v>
      </c>
    </row>
  </sheetData>
  <mergeCells count="102">
    <mergeCell ref="P52:AD56"/>
    <mergeCell ref="A60:G60"/>
    <mergeCell ref="I60:O60"/>
    <mergeCell ref="Q60:X60"/>
    <mergeCell ref="Z60:AG60"/>
    <mergeCell ref="I71:O71"/>
    <mergeCell ref="A46:F47"/>
    <mergeCell ref="M46:R47"/>
    <mergeCell ref="AF46:AJ47"/>
    <mergeCell ref="A51:F51"/>
    <mergeCell ref="I51:N51"/>
    <mergeCell ref="P51:AD51"/>
    <mergeCell ref="G36:L47"/>
    <mergeCell ref="S36:X47"/>
    <mergeCell ref="AI36:AI42"/>
    <mergeCell ref="AJ36:AJ42"/>
    <mergeCell ref="Y40:AD47"/>
    <mergeCell ref="AF43:AF45"/>
    <mergeCell ref="AG43:AG45"/>
    <mergeCell ref="AH43:AH45"/>
    <mergeCell ref="AI43:AI45"/>
    <mergeCell ref="AJ43:AJ45"/>
    <mergeCell ref="AF32:AF35"/>
    <mergeCell ref="AG32:AG35"/>
    <mergeCell ref="AH32:AH35"/>
    <mergeCell ref="AI32:AI35"/>
    <mergeCell ref="AJ32:AJ35"/>
    <mergeCell ref="AF36:AF42"/>
    <mergeCell ref="AG36:AG42"/>
    <mergeCell ref="AH36:AH42"/>
    <mergeCell ref="AG13:AG19"/>
    <mergeCell ref="AH13:AH19"/>
    <mergeCell ref="AI13:AI19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A8:F9"/>
    <mergeCell ref="G8:L19"/>
    <mergeCell ref="M8:R9"/>
    <mergeCell ref="S8:X19"/>
    <mergeCell ref="Y8:AD15"/>
    <mergeCell ref="AF8:AJ9"/>
    <mergeCell ref="F10:F27"/>
    <mergeCell ref="AJ13:AJ19"/>
    <mergeCell ref="AD16:AD27"/>
    <mergeCell ref="L20:L27"/>
    <mergeCell ref="X20:X27"/>
    <mergeCell ref="AF20:AF23"/>
    <mergeCell ref="AG20:AG23"/>
    <mergeCell ref="AH20:AH23"/>
    <mergeCell ref="AI20:AI23"/>
    <mergeCell ref="AJ20:AJ23"/>
    <mergeCell ref="AF24:AF27"/>
    <mergeCell ref="R10:R27"/>
    <mergeCell ref="AF10:AF12"/>
    <mergeCell ref="AG10:AG12"/>
    <mergeCell ref="AH10:AH12"/>
    <mergeCell ref="AI10:AI12"/>
    <mergeCell ref="AJ10:AJ12"/>
    <mergeCell ref="AF13:AF19"/>
    <mergeCell ref="AF4:AJ5"/>
    <mergeCell ref="AA4:AB4"/>
    <mergeCell ref="AC4:AD4"/>
    <mergeCell ref="A5:AD5"/>
    <mergeCell ref="A6:F6"/>
    <mergeCell ref="G6:L6"/>
    <mergeCell ref="M6:R6"/>
    <mergeCell ref="S6:X6"/>
    <mergeCell ref="Y6:AD6"/>
    <mergeCell ref="AF6:AG6"/>
    <mergeCell ref="AH6:AI6"/>
    <mergeCell ref="AJ6:AJ7"/>
    <mergeCell ref="A4:C4"/>
    <mergeCell ref="D4:G4"/>
    <mergeCell ref="I4:K4"/>
    <mergeCell ref="L4:M4"/>
    <mergeCell ref="N4:O4"/>
    <mergeCell ref="P4:Q4"/>
    <mergeCell ref="U4:V4"/>
    <mergeCell ref="W4:X4"/>
    <mergeCell ref="Y4:Z4"/>
    <mergeCell ref="A1:AD1"/>
    <mergeCell ref="A2:AD2"/>
    <mergeCell ref="A3:C3"/>
    <mergeCell ref="D3:G3"/>
    <mergeCell ref="I3:K3"/>
    <mergeCell ref="L3:M3"/>
    <mergeCell ref="N3:O3"/>
    <mergeCell ref="P3:Q3"/>
    <mergeCell ref="AF3:AJ3"/>
    <mergeCell ref="R3:T3"/>
    <mergeCell ref="U3:V3"/>
    <mergeCell ref="W3:X3"/>
    <mergeCell ref="Y3:Z3"/>
    <mergeCell ref="AA3:AB3"/>
    <mergeCell ref="AC3:AD3"/>
  </mergeCells>
  <conditionalFormatting sqref="E10:E45 Q10:Q45">
    <cfRule type="containsBlanks" priority="16" stopIfTrue="1">
      <formula>LEN(TRIM(E10))=0</formula>
    </cfRule>
    <cfRule type="cellIs" dxfId="67" priority="17" stopIfTrue="1" operator="between">
      <formula>-$R$4</formula>
      <formula>$R$4</formula>
    </cfRule>
    <cfRule type="cellIs" dxfId="66" priority="18" stopIfTrue="1" operator="between">
      <formula>$R$4</formula>
      <formula>$S$4</formula>
    </cfRule>
    <cfRule type="cellIs" dxfId="65" priority="19" stopIfTrue="1" operator="between">
      <formula>-$R$4</formula>
      <formula>-$S$4</formula>
    </cfRule>
    <cfRule type="cellIs" dxfId="64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63" priority="12" stopIfTrue="1" operator="between">
      <formula>-$R$4</formula>
      <formula>$R$4</formula>
    </cfRule>
    <cfRule type="cellIs" dxfId="62" priority="13" stopIfTrue="1" operator="between">
      <formula>$R$4</formula>
      <formula>$S$4</formula>
    </cfRule>
    <cfRule type="cellIs" dxfId="61" priority="14" stopIfTrue="1" operator="between">
      <formula>-$R$4</formula>
      <formula>-$S$4</formula>
    </cfRule>
    <cfRule type="cellIs" dxfId="60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59" priority="7" stopIfTrue="1" operator="between">
      <formula>-$R$4</formula>
      <formula>$R$4</formula>
    </cfRule>
    <cfRule type="cellIs" dxfId="58" priority="8" stopIfTrue="1" operator="between">
      <formula>$R$4</formula>
      <formula>$S$4</formula>
    </cfRule>
    <cfRule type="cellIs" dxfId="57" priority="9" stopIfTrue="1" operator="between">
      <formula>-$R$4</formula>
      <formula>-$S$4</formula>
    </cfRule>
    <cfRule type="cellIs" dxfId="56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55" priority="2" stopIfTrue="1" operator="between">
      <formula>-$R$4</formula>
      <formula>$R$4</formula>
    </cfRule>
    <cfRule type="cellIs" dxfId="54" priority="3" stopIfTrue="1" operator="between">
      <formula>$R$4</formula>
      <formula>$S$4</formula>
    </cfRule>
    <cfRule type="cellIs" dxfId="53" priority="4" stopIfTrue="1" operator="between">
      <formula>-$R$4</formula>
      <formula>-$S$4</formula>
    </cfRule>
    <cfRule type="cellIs" dxfId="52" priority="5" operator="notBetween">
      <formula>-$S$4</formula>
      <formula>$S$4</formula>
    </cfRule>
  </conditionalFormatting>
  <pageMargins left="0.7" right="0.7" top="0.78740157499999996" bottom="0.78740157499999996" header="0.3" footer="0.3"/>
  <pageSetup paperSize="9" orientation="portrait" horizontalDpi="0" verticalDpi="0" r:id="rId1"/>
  <ignoredErrors>
    <ignoredError sqref="AD71 AD67 L63:L6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5"/>
  <sheetViews>
    <sheetView zoomScale="80" zoomScaleNormal="80" workbookViewId="0">
      <selection sqref="A1:AD1"/>
    </sheetView>
  </sheetViews>
  <sheetFormatPr baseColWidth="10" defaultColWidth="8.69140625" defaultRowHeight="14.15"/>
  <cols>
    <col min="1" max="17" width="8.69140625" style="2"/>
    <col min="18" max="18" width="8.61328125" style="2" customWidth="1"/>
    <col min="19" max="32" width="8.69140625" style="2"/>
    <col min="33" max="33" width="8.69140625" style="2" customWidth="1"/>
    <col min="34" max="36" width="8.69140625" style="2"/>
    <col min="37" max="37" width="8.69140625" style="2" customWidth="1"/>
    <col min="38" max="16384" width="8.69140625" style="2"/>
  </cols>
  <sheetData>
    <row r="1" spans="1:36" ht="25" customHeight="1" thickBot="1">
      <c r="A1" s="141" t="s">
        <v>103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3"/>
    </row>
    <row r="2" spans="1:36" ht="25" customHeight="1" thickBo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6"/>
      <c r="X2" s="146"/>
      <c r="Y2" s="146"/>
      <c r="Z2" s="146"/>
      <c r="AA2" s="146"/>
      <c r="AB2" s="146"/>
      <c r="AC2" s="146"/>
      <c r="AD2" s="147"/>
    </row>
    <row r="3" spans="1:36" ht="25" customHeight="1">
      <c r="A3" s="148" t="s">
        <v>0</v>
      </c>
      <c r="B3" s="149"/>
      <c r="C3" s="149"/>
      <c r="D3" s="150"/>
      <c r="E3" s="150"/>
      <c r="F3" s="150"/>
      <c r="G3" s="151"/>
      <c r="H3" s="14" t="s">
        <v>1</v>
      </c>
      <c r="I3" s="152" t="s">
        <v>56</v>
      </c>
      <c r="J3" s="152"/>
      <c r="K3" s="153"/>
      <c r="L3" s="154" t="s">
        <v>17</v>
      </c>
      <c r="M3" s="155"/>
      <c r="N3" s="148" t="s">
        <v>18</v>
      </c>
      <c r="O3" s="149"/>
      <c r="P3" s="156" t="s">
        <v>55</v>
      </c>
      <c r="Q3" s="157"/>
      <c r="R3" s="161" t="s">
        <v>41</v>
      </c>
      <c r="S3" s="162"/>
      <c r="T3" s="163"/>
      <c r="U3" s="164" t="s">
        <v>19</v>
      </c>
      <c r="V3" s="165"/>
      <c r="W3" s="166" t="s">
        <v>99</v>
      </c>
      <c r="X3" s="167"/>
      <c r="Y3" s="167" t="s">
        <v>100</v>
      </c>
      <c r="Z3" s="167"/>
      <c r="AA3" s="167" t="s">
        <v>14</v>
      </c>
      <c r="AB3" s="167"/>
      <c r="AC3" s="167" t="s">
        <v>13</v>
      </c>
      <c r="AD3" s="168"/>
      <c r="AF3" s="158" t="s">
        <v>90</v>
      </c>
      <c r="AG3" s="159"/>
      <c r="AH3" s="159"/>
      <c r="AI3" s="159"/>
      <c r="AJ3" s="160"/>
    </row>
    <row r="4" spans="1:36" ht="25" customHeight="1" thickBot="1">
      <c r="A4" s="188" t="s">
        <v>20</v>
      </c>
      <c r="B4" s="189"/>
      <c r="C4" s="189"/>
      <c r="D4" s="190"/>
      <c r="E4" s="190"/>
      <c r="F4" s="190"/>
      <c r="G4" s="191"/>
      <c r="H4" s="15" t="s">
        <v>2</v>
      </c>
      <c r="I4" s="192"/>
      <c r="J4" s="192"/>
      <c r="K4" s="193"/>
      <c r="L4" s="194"/>
      <c r="M4" s="195"/>
      <c r="N4" s="188" t="s">
        <v>21</v>
      </c>
      <c r="O4" s="189"/>
      <c r="P4" s="196" t="s">
        <v>55</v>
      </c>
      <c r="Q4" s="197"/>
      <c r="R4" s="16">
        <v>10</v>
      </c>
      <c r="S4" s="17">
        <v>15</v>
      </c>
      <c r="T4" s="18" t="s">
        <v>42</v>
      </c>
      <c r="U4" s="198">
        <v>0</v>
      </c>
      <c r="V4" s="199"/>
      <c r="W4" s="200">
        <v>520</v>
      </c>
      <c r="X4" s="175"/>
      <c r="Y4" s="175">
        <v>490</v>
      </c>
      <c r="Z4" s="175"/>
      <c r="AA4" s="175">
        <v>490</v>
      </c>
      <c r="AB4" s="175"/>
      <c r="AC4" s="175">
        <v>520</v>
      </c>
      <c r="AD4" s="176"/>
      <c r="AF4" s="169" t="s">
        <v>89</v>
      </c>
      <c r="AG4" s="170"/>
      <c r="AH4" s="170"/>
      <c r="AI4" s="170"/>
      <c r="AJ4" s="171"/>
    </row>
    <row r="5" spans="1:36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9"/>
      <c r="M5" s="179"/>
      <c r="N5" s="178"/>
      <c r="O5" s="178"/>
      <c r="P5" s="178"/>
      <c r="Q5" s="178"/>
      <c r="R5" s="178"/>
      <c r="S5" s="178"/>
      <c r="T5" s="178"/>
      <c r="U5" s="178"/>
      <c r="V5" s="178"/>
      <c r="W5" s="179"/>
      <c r="X5" s="179"/>
      <c r="Y5" s="179"/>
      <c r="Z5" s="179"/>
      <c r="AA5" s="179"/>
      <c r="AB5" s="179"/>
      <c r="AC5" s="179"/>
      <c r="AD5" s="180"/>
      <c r="AF5" s="172"/>
      <c r="AG5" s="173"/>
      <c r="AH5" s="173"/>
      <c r="AI5" s="173"/>
      <c r="AJ5" s="174"/>
    </row>
    <row r="6" spans="1:36" ht="18" thickBot="1">
      <c r="A6" s="181" t="s">
        <v>3</v>
      </c>
      <c r="B6" s="182"/>
      <c r="C6" s="182"/>
      <c r="D6" s="182"/>
      <c r="E6" s="182"/>
      <c r="F6" s="183"/>
      <c r="G6" s="181" t="s">
        <v>9</v>
      </c>
      <c r="H6" s="182"/>
      <c r="I6" s="182"/>
      <c r="J6" s="182"/>
      <c r="K6" s="182"/>
      <c r="L6" s="183"/>
      <c r="M6" s="181" t="s">
        <v>10</v>
      </c>
      <c r="N6" s="182"/>
      <c r="O6" s="182"/>
      <c r="P6" s="182"/>
      <c r="Q6" s="182"/>
      <c r="R6" s="183"/>
      <c r="S6" s="181" t="s">
        <v>40</v>
      </c>
      <c r="T6" s="182"/>
      <c r="U6" s="182"/>
      <c r="V6" s="182"/>
      <c r="W6" s="182"/>
      <c r="X6" s="183"/>
      <c r="Y6" s="181" t="s">
        <v>4</v>
      </c>
      <c r="Z6" s="182"/>
      <c r="AA6" s="182"/>
      <c r="AB6" s="182"/>
      <c r="AC6" s="182"/>
      <c r="AD6" s="183"/>
      <c r="AF6" s="184" t="s">
        <v>43</v>
      </c>
      <c r="AG6" s="185"/>
      <c r="AH6" s="184" t="s">
        <v>44</v>
      </c>
      <c r="AI6" s="185"/>
      <c r="AJ6" s="186" t="s">
        <v>53</v>
      </c>
    </row>
    <row r="7" spans="1:36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187"/>
    </row>
    <row r="8" spans="1:36" ht="14.25" customHeight="1">
      <c r="A8" s="201" t="s">
        <v>29</v>
      </c>
      <c r="B8" s="202"/>
      <c r="C8" s="202"/>
      <c r="D8" s="202"/>
      <c r="E8" s="202"/>
      <c r="F8" s="203"/>
      <c r="G8" s="201" t="s">
        <v>29</v>
      </c>
      <c r="H8" s="202"/>
      <c r="I8" s="202"/>
      <c r="J8" s="202"/>
      <c r="K8" s="202"/>
      <c r="L8" s="203"/>
      <c r="M8" s="208" t="s">
        <v>29</v>
      </c>
      <c r="N8" s="209"/>
      <c r="O8" s="209"/>
      <c r="P8" s="209"/>
      <c r="Q8" s="209"/>
      <c r="R8" s="210"/>
      <c r="S8" s="201" t="s">
        <v>29</v>
      </c>
      <c r="T8" s="202"/>
      <c r="U8" s="202"/>
      <c r="V8" s="202"/>
      <c r="W8" s="202"/>
      <c r="X8" s="203"/>
      <c r="Y8" s="201" t="s">
        <v>29</v>
      </c>
      <c r="Z8" s="202"/>
      <c r="AA8" s="202"/>
      <c r="AB8" s="202"/>
      <c r="AC8" s="202"/>
      <c r="AD8" s="203"/>
      <c r="AF8" s="214" t="s">
        <v>29</v>
      </c>
      <c r="AG8" s="215"/>
      <c r="AH8" s="215"/>
      <c r="AI8" s="215"/>
      <c r="AJ8" s="216"/>
    </row>
    <row r="9" spans="1:36" ht="14.25" customHeight="1" thickBot="1">
      <c r="A9" s="204"/>
      <c r="B9" s="179"/>
      <c r="C9" s="179"/>
      <c r="D9" s="179"/>
      <c r="E9" s="179"/>
      <c r="F9" s="180"/>
      <c r="G9" s="205"/>
      <c r="H9" s="206"/>
      <c r="I9" s="206"/>
      <c r="J9" s="206"/>
      <c r="K9" s="206"/>
      <c r="L9" s="207"/>
      <c r="M9" s="211"/>
      <c r="N9" s="212"/>
      <c r="O9" s="212"/>
      <c r="P9" s="212"/>
      <c r="Q9" s="212"/>
      <c r="R9" s="213"/>
      <c r="S9" s="205"/>
      <c r="T9" s="206"/>
      <c r="U9" s="206"/>
      <c r="V9" s="206"/>
      <c r="W9" s="206"/>
      <c r="X9" s="207"/>
      <c r="Y9" s="205"/>
      <c r="Z9" s="206"/>
      <c r="AA9" s="206"/>
      <c r="AB9" s="206"/>
      <c r="AC9" s="206"/>
      <c r="AD9" s="207"/>
      <c r="AF9" s="217"/>
      <c r="AG9" s="218"/>
      <c r="AH9" s="218"/>
      <c r="AI9" s="218"/>
      <c r="AJ9" s="219"/>
    </row>
    <row r="10" spans="1:36" ht="14.25" customHeight="1">
      <c r="A10" s="24">
        <v>18</v>
      </c>
      <c r="B10" s="25"/>
      <c r="C10" s="26">
        <f>C45</f>
        <v>6626</v>
      </c>
      <c r="D10" s="27"/>
      <c r="E10" s="28" t="str">
        <f t="shared" ref="E10:E45" si="0">IF(ISBLANK(B10),"",(B10-(C10+D10)))</f>
        <v/>
      </c>
      <c r="F10" s="220"/>
      <c r="G10" s="205"/>
      <c r="H10" s="206"/>
      <c r="I10" s="206"/>
      <c r="J10" s="206"/>
      <c r="K10" s="206"/>
      <c r="L10" s="207"/>
      <c r="M10" s="24">
        <v>18</v>
      </c>
      <c r="N10" s="26"/>
      <c r="O10" s="26">
        <f>O45</f>
        <v>6651</v>
      </c>
      <c r="P10" s="27"/>
      <c r="Q10" s="29" t="str">
        <f t="shared" ref="Q10:Q45" si="1">IF(ISBLANK(N10),"",(N10-(O10+P10)))</f>
        <v/>
      </c>
      <c r="R10" s="220"/>
      <c r="S10" s="205"/>
      <c r="T10" s="206"/>
      <c r="U10" s="206"/>
      <c r="V10" s="206"/>
      <c r="W10" s="206"/>
      <c r="X10" s="207"/>
      <c r="Y10" s="205"/>
      <c r="Z10" s="206"/>
      <c r="AA10" s="206"/>
      <c r="AB10" s="206"/>
      <c r="AC10" s="206"/>
      <c r="AD10" s="207"/>
      <c r="AF10" s="232" t="s">
        <v>46</v>
      </c>
      <c r="AG10" s="233">
        <f>SUM(B10:B12)/3 - SUM(C10:C12)/3</f>
        <v>-6669</v>
      </c>
      <c r="AH10" s="234" t="s">
        <v>46</v>
      </c>
      <c r="AI10" s="233">
        <f>SUM(N10:N12)/3 - SUM(O10:O12)/3</f>
        <v>-6672.333333333333</v>
      </c>
      <c r="AJ10" s="223">
        <f>AG10-AI10</f>
        <v>3.3333333333330302</v>
      </c>
    </row>
    <row r="11" spans="1:36" ht="14.25" customHeight="1">
      <c r="A11" s="30">
        <v>17</v>
      </c>
      <c r="B11" s="31"/>
      <c r="C11" s="32">
        <f>C44</f>
        <v>6636</v>
      </c>
      <c r="D11" s="33"/>
      <c r="E11" s="34" t="str">
        <f t="shared" si="0"/>
        <v/>
      </c>
      <c r="F11" s="221"/>
      <c r="G11" s="205"/>
      <c r="H11" s="206"/>
      <c r="I11" s="206"/>
      <c r="J11" s="206"/>
      <c r="K11" s="206"/>
      <c r="L11" s="207"/>
      <c r="M11" s="30">
        <v>17</v>
      </c>
      <c r="N11" s="32"/>
      <c r="O11" s="32">
        <f>O44</f>
        <v>6646</v>
      </c>
      <c r="P11" s="33"/>
      <c r="Q11" s="35" t="str">
        <f t="shared" si="1"/>
        <v/>
      </c>
      <c r="R11" s="221"/>
      <c r="S11" s="205"/>
      <c r="T11" s="206"/>
      <c r="U11" s="206"/>
      <c r="V11" s="206"/>
      <c r="W11" s="206"/>
      <c r="X11" s="207"/>
      <c r="Y11" s="205"/>
      <c r="Z11" s="206"/>
      <c r="AA11" s="206"/>
      <c r="AB11" s="206"/>
      <c r="AC11" s="206"/>
      <c r="AD11" s="207"/>
      <c r="AF11" s="232"/>
      <c r="AG11" s="233"/>
      <c r="AH11" s="234"/>
      <c r="AI11" s="233"/>
      <c r="AJ11" s="223"/>
    </row>
    <row r="12" spans="1:36" ht="14.25" customHeight="1">
      <c r="A12" s="30">
        <v>16</v>
      </c>
      <c r="B12" s="31"/>
      <c r="C12" s="32">
        <f>C43</f>
        <v>6745</v>
      </c>
      <c r="D12" s="33"/>
      <c r="E12" s="35" t="str">
        <f t="shared" si="0"/>
        <v/>
      </c>
      <c r="F12" s="221"/>
      <c r="G12" s="205"/>
      <c r="H12" s="206"/>
      <c r="I12" s="206"/>
      <c r="J12" s="206"/>
      <c r="K12" s="206"/>
      <c r="L12" s="207"/>
      <c r="M12" s="30">
        <v>16</v>
      </c>
      <c r="N12" s="32"/>
      <c r="O12" s="32">
        <f>O43</f>
        <v>6720</v>
      </c>
      <c r="P12" s="33"/>
      <c r="Q12" s="35" t="str">
        <f t="shared" si="1"/>
        <v/>
      </c>
      <c r="R12" s="221"/>
      <c r="S12" s="205"/>
      <c r="T12" s="206"/>
      <c r="U12" s="206"/>
      <c r="V12" s="206"/>
      <c r="W12" s="206"/>
      <c r="X12" s="207"/>
      <c r="Y12" s="205"/>
      <c r="Z12" s="206"/>
      <c r="AA12" s="206"/>
      <c r="AB12" s="206"/>
      <c r="AC12" s="206"/>
      <c r="AD12" s="207"/>
      <c r="AF12" s="232"/>
      <c r="AG12" s="233"/>
      <c r="AH12" s="234"/>
      <c r="AI12" s="233"/>
      <c r="AJ12" s="223"/>
    </row>
    <row r="13" spans="1:36" ht="14.25" customHeight="1">
      <c r="A13" s="36">
        <v>15</v>
      </c>
      <c r="B13" s="37"/>
      <c r="C13" s="38">
        <f>C42</f>
        <v>6955</v>
      </c>
      <c r="D13" s="39"/>
      <c r="E13" s="35" t="str">
        <f t="shared" si="0"/>
        <v/>
      </c>
      <c r="F13" s="221"/>
      <c r="G13" s="205"/>
      <c r="H13" s="206"/>
      <c r="I13" s="206"/>
      <c r="J13" s="206"/>
      <c r="K13" s="206"/>
      <c r="L13" s="207"/>
      <c r="M13" s="36">
        <v>15</v>
      </c>
      <c r="N13" s="38"/>
      <c r="O13" s="38">
        <f>O42</f>
        <v>6914</v>
      </c>
      <c r="P13" s="33"/>
      <c r="Q13" s="35" t="str">
        <f t="shared" si="1"/>
        <v/>
      </c>
      <c r="R13" s="221"/>
      <c r="S13" s="205"/>
      <c r="T13" s="206"/>
      <c r="U13" s="206"/>
      <c r="V13" s="206"/>
      <c r="W13" s="206"/>
      <c r="X13" s="207"/>
      <c r="Y13" s="205"/>
      <c r="Z13" s="206"/>
      <c r="AA13" s="206"/>
      <c r="AB13" s="206"/>
      <c r="AC13" s="206"/>
      <c r="AD13" s="207"/>
      <c r="AF13" s="217" t="s">
        <v>51</v>
      </c>
      <c r="AG13" s="235">
        <f>SUM(B13:B19)/8 - SUM(C13:C19)/8</f>
        <v>-6170</v>
      </c>
      <c r="AH13" s="218" t="s">
        <v>51</v>
      </c>
      <c r="AI13" s="235">
        <f>SUM(N13:N19)/8 - SUM(O13:O19)/8</f>
        <v>-6144.75</v>
      </c>
      <c r="AJ13" s="223">
        <f>AG13-AI13</f>
        <v>-25.25</v>
      </c>
    </row>
    <row r="14" spans="1:36" ht="14.25" customHeight="1">
      <c r="A14" s="40">
        <v>14</v>
      </c>
      <c r="B14" s="41"/>
      <c r="C14" s="42">
        <f>C41</f>
        <v>6950</v>
      </c>
      <c r="D14" s="33"/>
      <c r="E14" s="35" t="str">
        <f t="shared" si="0"/>
        <v/>
      </c>
      <c r="F14" s="221"/>
      <c r="G14" s="205"/>
      <c r="H14" s="206"/>
      <c r="I14" s="206"/>
      <c r="J14" s="206"/>
      <c r="K14" s="206"/>
      <c r="L14" s="207"/>
      <c r="M14" s="36">
        <v>14</v>
      </c>
      <c r="N14" s="38"/>
      <c r="O14" s="38">
        <f>O41</f>
        <v>6919</v>
      </c>
      <c r="P14" s="33"/>
      <c r="Q14" s="35" t="str">
        <f t="shared" si="1"/>
        <v/>
      </c>
      <c r="R14" s="221"/>
      <c r="S14" s="205"/>
      <c r="T14" s="206"/>
      <c r="U14" s="206"/>
      <c r="V14" s="206"/>
      <c r="W14" s="206"/>
      <c r="X14" s="207"/>
      <c r="Y14" s="205"/>
      <c r="Z14" s="206"/>
      <c r="AA14" s="206"/>
      <c r="AB14" s="206"/>
      <c r="AC14" s="206"/>
      <c r="AD14" s="207"/>
      <c r="AF14" s="217"/>
      <c r="AG14" s="235"/>
      <c r="AH14" s="218"/>
      <c r="AI14" s="235"/>
      <c r="AJ14" s="223"/>
    </row>
    <row r="15" spans="1:36" ht="14.25" customHeight="1" thickBot="1">
      <c r="A15" s="40">
        <v>13</v>
      </c>
      <c r="B15" s="41"/>
      <c r="C15" s="42">
        <f>C40</f>
        <v>6980</v>
      </c>
      <c r="D15" s="33"/>
      <c r="E15" s="35" t="str">
        <f t="shared" si="0"/>
        <v/>
      </c>
      <c r="F15" s="221"/>
      <c r="G15" s="205"/>
      <c r="H15" s="206"/>
      <c r="I15" s="206"/>
      <c r="J15" s="206"/>
      <c r="K15" s="206"/>
      <c r="L15" s="207"/>
      <c r="M15" s="36">
        <v>13</v>
      </c>
      <c r="N15" s="38"/>
      <c r="O15" s="38">
        <f>O40</f>
        <v>6949</v>
      </c>
      <c r="P15" s="33"/>
      <c r="Q15" s="35" t="str">
        <f t="shared" si="1"/>
        <v/>
      </c>
      <c r="R15" s="221"/>
      <c r="S15" s="205"/>
      <c r="T15" s="206"/>
      <c r="U15" s="206"/>
      <c r="V15" s="206"/>
      <c r="W15" s="206"/>
      <c r="X15" s="207"/>
      <c r="Y15" s="204"/>
      <c r="Z15" s="179"/>
      <c r="AA15" s="179"/>
      <c r="AB15" s="179"/>
      <c r="AC15" s="179"/>
      <c r="AD15" s="180"/>
      <c r="AF15" s="217"/>
      <c r="AG15" s="235"/>
      <c r="AH15" s="218"/>
      <c r="AI15" s="235"/>
      <c r="AJ15" s="223"/>
    </row>
    <row r="16" spans="1:36" ht="14.25" customHeight="1">
      <c r="A16" s="36">
        <v>12</v>
      </c>
      <c r="B16" s="37"/>
      <c r="C16" s="38">
        <f>C39</f>
        <v>7060</v>
      </c>
      <c r="D16" s="33"/>
      <c r="E16" s="35" t="str">
        <f t="shared" si="0"/>
        <v/>
      </c>
      <c r="F16" s="221"/>
      <c r="G16" s="205"/>
      <c r="H16" s="206"/>
      <c r="I16" s="206"/>
      <c r="J16" s="206"/>
      <c r="K16" s="206"/>
      <c r="L16" s="207"/>
      <c r="M16" s="36">
        <v>12</v>
      </c>
      <c r="N16" s="38"/>
      <c r="O16" s="38">
        <f>O39</f>
        <v>7024</v>
      </c>
      <c r="P16" s="33"/>
      <c r="Q16" s="35" t="str">
        <f t="shared" si="1"/>
        <v/>
      </c>
      <c r="R16" s="221"/>
      <c r="S16" s="205"/>
      <c r="T16" s="206"/>
      <c r="U16" s="206"/>
      <c r="V16" s="206"/>
      <c r="W16" s="206"/>
      <c r="X16" s="207"/>
      <c r="Y16" s="43">
        <v>12</v>
      </c>
      <c r="Z16" s="44"/>
      <c r="AA16" s="44">
        <f>AA39</f>
        <v>7030</v>
      </c>
      <c r="AB16" s="27"/>
      <c r="AC16" s="28" t="str">
        <f>IF(ISBLANK(Z16),"",(Z16-(AA16+AB16)))</f>
        <v/>
      </c>
      <c r="AD16" s="220"/>
      <c r="AF16" s="217"/>
      <c r="AG16" s="235"/>
      <c r="AH16" s="218"/>
      <c r="AI16" s="235"/>
      <c r="AJ16" s="223"/>
    </row>
    <row r="17" spans="1:36" ht="14.25" customHeight="1">
      <c r="A17" s="36">
        <v>11</v>
      </c>
      <c r="B17" s="37"/>
      <c r="C17" s="38">
        <f>C38</f>
        <v>7065</v>
      </c>
      <c r="D17" s="33"/>
      <c r="E17" s="35" t="str">
        <f t="shared" si="0"/>
        <v/>
      </c>
      <c r="F17" s="221"/>
      <c r="G17" s="205"/>
      <c r="H17" s="206"/>
      <c r="I17" s="206"/>
      <c r="J17" s="206"/>
      <c r="K17" s="206"/>
      <c r="L17" s="207"/>
      <c r="M17" s="36">
        <v>11</v>
      </c>
      <c r="N17" s="38"/>
      <c r="O17" s="38">
        <f>O38</f>
        <v>7034</v>
      </c>
      <c r="P17" s="33"/>
      <c r="Q17" s="35" t="str">
        <f t="shared" si="1"/>
        <v/>
      </c>
      <c r="R17" s="221"/>
      <c r="S17" s="205"/>
      <c r="T17" s="206"/>
      <c r="U17" s="206"/>
      <c r="V17" s="206"/>
      <c r="W17" s="206"/>
      <c r="X17" s="207"/>
      <c r="Y17" s="36">
        <v>11</v>
      </c>
      <c r="Z17" s="38"/>
      <c r="AA17" s="38">
        <f>AA38</f>
        <v>6885</v>
      </c>
      <c r="AB17" s="33"/>
      <c r="AC17" s="45" t="str">
        <f>IF(ISBLANK(Z17),"",(Z17-(AA17+AB17)))</f>
        <v/>
      </c>
      <c r="AD17" s="221"/>
      <c r="AF17" s="217"/>
      <c r="AG17" s="235"/>
      <c r="AH17" s="218"/>
      <c r="AI17" s="235"/>
      <c r="AJ17" s="223"/>
    </row>
    <row r="18" spans="1:36" ht="14.25" customHeight="1">
      <c r="A18" s="36">
        <v>10</v>
      </c>
      <c r="B18" s="37"/>
      <c r="C18" s="38">
        <f>C37</f>
        <v>7150</v>
      </c>
      <c r="D18" s="33"/>
      <c r="E18" s="35" t="str">
        <f t="shared" si="0"/>
        <v/>
      </c>
      <c r="F18" s="221"/>
      <c r="G18" s="205"/>
      <c r="H18" s="206"/>
      <c r="I18" s="206"/>
      <c r="J18" s="206"/>
      <c r="K18" s="206"/>
      <c r="L18" s="207"/>
      <c r="M18" s="36">
        <v>10</v>
      </c>
      <c r="N18" s="38"/>
      <c r="O18" s="38">
        <f>O37</f>
        <v>7124</v>
      </c>
      <c r="P18" s="33"/>
      <c r="Q18" s="35" t="str">
        <f t="shared" si="1"/>
        <v/>
      </c>
      <c r="R18" s="221"/>
      <c r="S18" s="205"/>
      <c r="T18" s="206"/>
      <c r="U18" s="206"/>
      <c r="V18" s="206"/>
      <c r="W18" s="206"/>
      <c r="X18" s="207"/>
      <c r="Y18" s="36">
        <v>10</v>
      </c>
      <c r="Z18" s="38"/>
      <c r="AA18" s="38">
        <f>AA37</f>
        <v>6880</v>
      </c>
      <c r="AB18" s="33"/>
      <c r="AC18" s="45" t="str">
        <f t="shared" ref="AC18:AC39" si="2">IF(ISBLANK(Z18),"",(Z18-(AA18+AB18)))</f>
        <v/>
      </c>
      <c r="AD18" s="221"/>
      <c r="AF18" s="217"/>
      <c r="AG18" s="235"/>
      <c r="AH18" s="218"/>
      <c r="AI18" s="235"/>
      <c r="AJ18" s="223"/>
    </row>
    <row r="19" spans="1:36" ht="14.25" customHeight="1" thickBot="1">
      <c r="A19" s="36">
        <v>9</v>
      </c>
      <c r="B19" s="37"/>
      <c r="C19" s="38">
        <f>C36</f>
        <v>7200</v>
      </c>
      <c r="D19" s="33"/>
      <c r="E19" s="35" t="str">
        <f t="shared" si="0"/>
        <v/>
      </c>
      <c r="F19" s="221"/>
      <c r="G19" s="204"/>
      <c r="H19" s="179"/>
      <c r="I19" s="179"/>
      <c r="J19" s="179"/>
      <c r="K19" s="179"/>
      <c r="L19" s="180"/>
      <c r="M19" s="36">
        <v>9</v>
      </c>
      <c r="N19" s="38"/>
      <c r="O19" s="38">
        <f>O36</f>
        <v>7194</v>
      </c>
      <c r="P19" s="33"/>
      <c r="Q19" s="35" t="str">
        <f t="shared" si="1"/>
        <v/>
      </c>
      <c r="R19" s="221"/>
      <c r="S19" s="204"/>
      <c r="T19" s="179"/>
      <c r="U19" s="179"/>
      <c r="V19" s="179"/>
      <c r="W19" s="179"/>
      <c r="X19" s="180"/>
      <c r="Y19" s="36">
        <v>9</v>
      </c>
      <c r="Z19" s="38"/>
      <c r="AA19" s="38">
        <f>AA36</f>
        <v>6965</v>
      </c>
      <c r="AB19" s="33"/>
      <c r="AC19" s="45" t="str">
        <f t="shared" si="2"/>
        <v/>
      </c>
      <c r="AD19" s="221"/>
      <c r="AF19" s="217"/>
      <c r="AG19" s="235"/>
      <c r="AH19" s="218"/>
      <c r="AI19" s="235"/>
      <c r="AJ19" s="223"/>
    </row>
    <row r="20" spans="1:36" ht="14.25" customHeight="1">
      <c r="A20" s="46">
        <v>8</v>
      </c>
      <c r="B20" s="47"/>
      <c r="C20" s="48">
        <f>C35</f>
        <v>7268</v>
      </c>
      <c r="D20" s="33"/>
      <c r="E20" s="35" t="str">
        <f t="shared" si="0"/>
        <v/>
      </c>
      <c r="F20" s="221"/>
      <c r="G20" s="49">
        <v>8</v>
      </c>
      <c r="H20" s="50"/>
      <c r="I20" s="51">
        <f>I35</f>
        <v>7233</v>
      </c>
      <c r="J20" s="27"/>
      <c r="K20" s="29" t="str">
        <f t="shared" ref="K20:K35" si="3">IF(ISBLANK(H20),"",(H20-(I20+J20)))</f>
        <v/>
      </c>
      <c r="L20" s="224"/>
      <c r="M20" s="46">
        <v>8</v>
      </c>
      <c r="N20" s="48"/>
      <c r="O20" s="48">
        <f>O35</f>
        <v>7272</v>
      </c>
      <c r="P20" s="33"/>
      <c r="Q20" s="35" t="str">
        <f t="shared" si="1"/>
        <v/>
      </c>
      <c r="R20" s="221"/>
      <c r="S20" s="49">
        <v>8</v>
      </c>
      <c r="T20" s="51"/>
      <c r="U20" s="51">
        <f>U35</f>
        <v>7310</v>
      </c>
      <c r="V20" s="27"/>
      <c r="W20" s="52" t="str">
        <f t="shared" ref="W20:W27" si="4">IF(ISBLANK(T20),"",(T20-(U20+V20)))</f>
        <v/>
      </c>
      <c r="X20" s="220"/>
      <c r="Y20" s="46">
        <v>8</v>
      </c>
      <c r="Z20" s="48"/>
      <c r="AA20" s="48">
        <f>AA35</f>
        <v>7060</v>
      </c>
      <c r="AB20" s="33"/>
      <c r="AC20" s="45" t="str">
        <f t="shared" si="2"/>
        <v/>
      </c>
      <c r="AD20" s="221"/>
      <c r="AF20" s="227" t="s">
        <v>50</v>
      </c>
      <c r="AG20" s="228">
        <f>SUM(B20:B23,H20:H23)/8 - SUM(C20:C23,I20:I23)/8</f>
        <v>-7296.75</v>
      </c>
      <c r="AH20" s="229" t="s">
        <v>50</v>
      </c>
      <c r="AI20" s="228">
        <f>SUM(N20:N23, T20:T23)/8 - SUM(O20:O23, U20:U23)/8</f>
        <v>-7328.5</v>
      </c>
      <c r="AJ20" s="223">
        <f>AG20-AI20</f>
        <v>31.75</v>
      </c>
    </row>
    <row r="21" spans="1:36" ht="14.25" customHeight="1">
      <c r="A21" s="46">
        <v>7</v>
      </c>
      <c r="B21" s="47"/>
      <c r="C21" s="48">
        <f>C34</f>
        <v>7268</v>
      </c>
      <c r="D21" s="33"/>
      <c r="E21" s="35" t="str">
        <f t="shared" si="0"/>
        <v/>
      </c>
      <c r="F21" s="221"/>
      <c r="G21" s="46">
        <v>7</v>
      </c>
      <c r="H21" s="47"/>
      <c r="I21" s="48">
        <f>I34</f>
        <v>7233</v>
      </c>
      <c r="J21" s="33"/>
      <c r="K21" s="35" t="str">
        <f t="shared" si="3"/>
        <v/>
      </c>
      <c r="L21" s="225"/>
      <c r="M21" s="46">
        <v>7</v>
      </c>
      <c r="N21" s="48"/>
      <c r="O21" s="48">
        <f>O34</f>
        <v>7257</v>
      </c>
      <c r="P21" s="33"/>
      <c r="Q21" s="35" t="str">
        <f t="shared" si="1"/>
        <v/>
      </c>
      <c r="R21" s="221"/>
      <c r="S21" s="46">
        <v>7</v>
      </c>
      <c r="T21" s="48"/>
      <c r="U21" s="48">
        <f>U34</f>
        <v>7305</v>
      </c>
      <c r="V21" s="33"/>
      <c r="W21" s="53" t="str">
        <f t="shared" si="4"/>
        <v/>
      </c>
      <c r="X21" s="221"/>
      <c r="Y21" s="46">
        <v>7</v>
      </c>
      <c r="Z21" s="48"/>
      <c r="AA21" s="48">
        <f>AA34</f>
        <v>6995</v>
      </c>
      <c r="AB21" s="33"/>
      <c r="AC21" s="45" t="str">
        <f t="shared" si="2"/>
        <v/>
      </c>
      <c r="AD21" s="221"/>
      <c r="AF21" s="227"/>
      <c r="AG21" s="228"/>
      <c r="AH21" s="229"/>
      <c r="AI21" s="228"/>
      <c r="AJ21" s="223"/>
    </row>
    <row r="22" spans="1:36" ht="14.25" customHeight="1">
      <c r="A22" s="46">
        <v>6</v>
      </c>
      <c r="B22" s="47"/>
      <c r="C22" s="48">
        <f>C33</f>
        <v>7338</v>
      </c>
      <c r="D22" s="33"/>
      <c r="E22" s="35" t="str">
        <f t="shared" si="0"/>
        <v/>
      </c>
      <c r="F22" s="221"/>
      <c r="G22" s="46">
        <v>6</v>
      </c>
      <c r="H22" s="47"/>
      <c r="I22" s="48">
        <f>I33</f>
        <v>7298</v>
      </c>
      <c r="J22" s="33"/>
      <c r="K22" s="35" t="str">
        <f t="shared" si="3"/>
        <v/>
      </c>
      <c r="L22" s="225"/>
      <c r="M22" s="46">
        <v>6</v>
      </c>
      <c r="N22" s="48"/>
      <c r="O22" s="48">
        <f>O33</f>
        <v>7317</v>
      </c>
      <c r="P22" s="33"/>
      <c r="Q22" s="35" t="str">
        <f t="shared" si="1"/>
        <v/>
      </c>
      <c r="R22" s="221"/>
      <c r="S22" s="46">
        <v>6</v>
      </c>
      <c r="T22" s="48"/>
      <c r="U22" s="48">
        <f>U33</f>
        <v>7365</v>
      </c>
      <c r="V22" s="33"/>
      <c r="W22" s="53" t="str">
        <f t="shared" si="4"/>
        <v/>
      </c>
      <c r="X22" s="221"/>
      <c r="Y22" s="46">
        <v>6</v>
      </c>
      <c r="Z22" s="48"/>
      <c r="AA22" s="48">
        <f>AA33</f>
        <v>7065</v>
      </c>
      <c r="AB22" s="33"/>
      <c r="AC22" s="45" t="str">
        <f t="shared" si="2"/>
        <v/>
      </c>
      <c r="AD22" s="221"/>
      <c r="AF22" s="227"/>
      <c r="AG22" s="228"/>
      <c r="AH22" s="229"/>
      <c r="AI22" s="228"/>
      <c r="AJ22" s="223"/>
    </row>
    <row r="23" spans="1:36" ht="14.25" customHeight="1">
      <c r="A23" s="46">
        <v>5</v>
      </c>
      <c r="B23" s="47"/>
      <c r="C23" s="48">
        <f>C32</f>
        <v>7388</v>
      </c>
      <c r="D23" s="33"/>
      <c r="E23" s="35" t="str">
        <f t="shared" si="0"/>
        <v/>
      </c>
      <c r="F23" s="221"/>
      <c r="G23" s="46">
        <v>5</v>
      </c>
      <c r="H23" s="47"/>
      <c r="I23" s="48">
        <f>I32</f>
        <v>7348</v>
      </c>
      <c r="J23" s="33"/>
      <c r="K23" s="35" t="str">
        <f t="shared" si="3"/>
        <v/>
      </c>
      <c r="L23" s="225"/>
      <c r="M23" s="46">
        <v>5</v>
      </c>
      <c r="N23" s="48"/>
      <c r="O23" s="48">
        <f>O32</f>
        <v>7377</v>
      </c>
      <c r="P23" s="33"/>
      <c r="Q23" s="35" t="str">
        <f t="shared" si="1"/>
        <v/>
      </c>
      <c r="R23" s="221"/>
      <c r="S23" s="46">
        <v>5</v>
      </c>
      <c r="T23" s="48"/>
      <c r="U23" s="48">
        <f>U32</f>
        <v>7425</v>
      </c>
      <c r="V23" s="33"/>
      <c r="W23" s="53" t="str">
        <f t="shared" si="4"/>
        <v/>
      </c>
      <c r="X23" s="221"/>
      <c r="Y23" s="46">
        <v>5</v>
      </c>
      <c r="Z23" s="48"/>
      <c r="AA23" s="48">
        <f>AA32</f>
        <v>7250</v>
      </c>
      <c r="AB23" s="33"/>
      <c r="AC23" s="45" t="str">
        <f t="shared" si="2"/>
        <v/>
      </c>
      <c r="AD23" s="221"/>
      <c r="AF23" s="227"/>
      <c r="AG23" s="228"/>
      <c r="AH23" s="229"/>
      <c r="AI23" s="228"/>
      <c r="AJ23" s="223"/>
    </row>
    <row r="24" spans="1:36" ht="14.25" customHeight="1">
      <c r="A24" s="54">
        <v>4</v>
      </c>
      <c r="B24" s="55"/>
      <c r="C24" s="56">
        <f>C31</f>
        <v>7438</v>
      </c>
      <c r="D24" s="33"/>
      <c r="E24" s="35" t="str">
        <f t="shared" si="0"/>
        <v/>
      </c>
      <c r="F24" s="221"/>
      <c r="G24" s="54">
        <v>4</v>
      </c>
      <c r="H24" s="55"/>
      <c r="I24" s="56">
        <f>I31</f>
        <v>7393</v>
      </c>
      <c r="J24" s="33"/>
      <c r="K24" s="35" t="str">
        <f t="shared" si="3"/>
        <v/>
      </c>
      <c r="L24" s="225"/>
      <c r="M24" s="54">
        <v>4</v>
      </c>
      <c r="N24" s="56"/>
      <c r="O24" s="56">
        <f>O31</f>
        <v>7442</v>
      </c>
      <c r="P24" s="33"/>
      <c r="Q24" s="35" t="str">
        <f t="shared" si="1"/>
        <v/>
      </c>
      <c r="R24" s="221"/>
      <c r="S24" s="54">
        <v>4</v>
      </c>
      <c r="T24" s="55"/>
      <c r="U24" s="56">
        <f>U31</f>
        <v>7490</v>
      </c>
      <c r="V24" s="33"/>
      <c r="W24" s="53" t="str">
        <f t="shared" si="4"/>
        <v/>
      </c>
      <c r="X24" s="221"/>
      <c r="Y24" s="54">
        <v>4</v>
      </c>
      <c r="Z24" s="56"/>
      <c r="AA24" s="56">
        <f>AA31</f>
        <v>7395</v>
      </c>
      <c r="AB24" s="33"/>
      <c r="AC24" s="45" t="str">
        <f t="shared" si="2"/>
        <v/>
      </c>
      <c r="AD24" s="221"/>
      <c r="AF24" s="230" t="s">
        <v>49</v>
      </c>
      <c r="AG24" s="236">
        <f>SUM(B24:B27,H24:H27)/8 - SUM(C24:C27,I24:I27)/8</f>
        <v>-7434.875</v>
      </c>
      <c r="AH24" s="238" t="s">
        <v>49</v>
      </c>
      <c r="AI24" s="236">
        <f>SUM(N24:N27,T24:T27)/8 - SUM(O24:O27,U24:U27)/8</f>
        <v>-7481</v>
      </c>
      <c r="AJ24" s="223">
        <f>AG24-AI24</f>
        <v>46.125</v>
      </c>
    </row>
    <row r="25" spans="1:36" ht="14.25" customHeight="1">
      <c r="A25" s="54">
        <v>3</v>
      </c>
      <c r="B25" s="55"/>
      <c r="C25" s="56">
        <f>C30</f>
        <v>7418</v>
      </c>
      <c r="D25" s="33"/>
      <c r="E25" s="35" t="str">
        <f t="shared" si="0"/>
        <v/>
      </c>
      <c r="F25" s="221"/>
      <c r="G25" s="54">
        <v>3</v>
      </c>
      <c r="H25" s="55"/>
      <c r="I25" s="56">
        <f>I30</f>
        <v>7383</v>
      </c>
      <c r="J25" s="33"/>
      <c r="K25" s="35" t="str">
        <f t="shared" si="3"/>
        <v/>
      </c>
      <c r="L25" s="225"/>
      <c r="M25" s="54">
        <v>3</v>
      </c>
      <c r="N25" s="56"/>
      <c r="O25" s="56">
        <f>O30</f>
        <v>7412</v>
      </c>
      <c r="P25" s="33"/>
      <c r="Q25" s="35" t="str">
        <f t="shared" si="1"/>
        <v/>
      </c>
      <c r="R25" s="221"/>
      <c r="S25" s="54">
        <v>3</v>
      </c>
      <c r="T25" s="55"/>
      <c r="U25" s="56">
        <f>U30</f>
        <v>7465</v>
      </c>
      <c r="V25" s="33"/>
      <c r="W25" s="53" t="str">
        <f t="shared" si="4"/>
        <v/>
      </c>
      <c r="X25" s="221"/>
      <c r="Y25" s="54">
        <v>3</v>
      </c>
      <c r="Z25" s="56"/>
      <c r="AA25" s="56">
        <f>AA30</f>
        <v>7425</v>
      </c>
      <c r="AB25" s="33"/>
      <c r="AC25" s="45" t="str">
        <f t="shared" si="2"/>
        <v/>
      </c>
      <c r="AD25" s="221"/>
      <c r="AF25" s="230"/>
      <c r="AG25" s="236"/>
      <c r="AH25" s="238"/>
      <c r="AI25" s="236"/>
      <c r="AJ25" s="223"/>
    </row>
    <row r="26" spans="1:36" ht="14.25" customHeight="1">
      <c r="A26" s="54">
        <v>2</v>
      </c>
      <c r="B26" s="55"/>
      <c r="C26" s="56">
        <f>C29</f>
        <v>7463</v>
      </c>
      <c r="D26" s="33"/>
      <c r="E26" s="35" t="str">
        <f t="shared" si="0"/>
        <v/>
      </c>
      <c r="F26" s="221"/>
      <c r="G26" s="54">
        <v>2</v>
      </c>
      <c r="H26" s="55"/>
      <c r="I26" s="56">
        <f>I29</f>
        <v>7418</v>
      </c>
      <c r="J26" s="33"/>
      <c r="K26" s="35" t="str">
        <f t="shared" si="3"/>
        <v/>
      </c>
      <c r="L26" s="225"/>
      <c r="M26" s="54">
        <v>2</v>
      </c>
      <c r="N26" s="56"/>
      <c r="O26" s="56">
        <f>O29</f>
        <v>7457</v>
      </c>
      <c r="P26" s="33"/>
      <c r="Q26" s="35" t="str">
        <f t="shared" si="1"/>
        <v/>
      </c>
      <c r="R26" s="221"/>
      <c r="S26" s="54">
        <v>2</v>
      </c>
      <c r="T26" s="55"/>
      <c r="U26" s="56">
        <f>U29</f>
        <v>7505</v>
      </c>
      <c r="V26" s="33"/>
      <c r="W26" s="53" t="str">
        <f t="shared" si="4"/>
        <v/>
      </c>
      <c r="X26" s="221"/>
      <c r="Y26" s="54">
        <v>2</v>
      </c>
      <c r="Z26" s="56"/>
      <c r="AA26" s="56">
        <f>AA29</f>
        <v>7610</v>
      </c>
      <c r="AB26" s="33"/>
      <c r="AC26" s="45" t="str">
        <f t="shared" si="2"/>
        <v/>
      </c>
      <c r="AD26" s="221"/>
      <c r="AF26" s="230"/>
      <c r="AG26" s="236"/>
      <c r="AH26" s="238"/>
      <c r="AI26" s="236"/>
      <c r="AJ26" s="223"/>
    </row>
    <row r="27" spans="1:36" ht="14.25" customHeight="1" thickBot="1">
      <c r="A27" s="57">
        <v>1</v>
      </c>
      <c r="B27" s="58"/>
      <c r="C27" s="59">
        <f>C28</f>
        <v>7503</v>
      </c>
      <c r="D27" s="60"/>
      <c r="E27" s="61" t="str">
        <f t="shared" si="0"/>
        <v/>
      </c>
      <c r="F27" s="222"/>
      <c r="G27" s="57">
        <v>1</v>
      </c>
      <c r="H27" s="58"/>
      <c r="I27" s="59">
        <f>I28</f>
        <v>7463</v>
      </c>
      <c r="J27" s="60"/>
      <c r="K27" s="61" t="str">
        <f t="shared" si="3"/>
        <v/>
      </c>
      <c r="L27" s="226"/>
      <c r="M27" s="57">
        <v>1</v>
      </c>
      <c r="N27" s="59"/>
      <c r="O27" s="59">
        <f>O28</f>
        <v>7512</v>
      </c>
      <c r="P27" s="60"/>
      <c r="Q27" s="61" t="str">
        <f t="shared" si="1"/>
        <v/>
      </c>
      <c r="R27" s="222"/>
      <c r="S27" s="57">
        <v>1</v>
      </c>
      <c r="T27" s="58"/>
      <c r="U27" s="59">
        <f>U28</f>
        <v>7565</v>
      </c>
      <c r="V27" s="60"/>
      <c r="W27" s="62" t="str">
        <f t="shared" si="4"/>
        <v/>
      </c>
      <c r="X27" s="222"/>
      <c r="Y27" s="57">
        <v>1</v>
      </c>
      <c r="Z27" s="59"/>
      <c r="AA27" s="59">
        <f>AA28</f>
        <v>7830</v>
      </c>
      <c r="AB27" s="60"/>
      <c r="AC27" s="63" t="str">
        <f t="shared" si="2"/>
        <v/>
      </c>
      <c r="AD27" s="222"/>
      <c r="AF27" s="231"/>
      <c r="AG27" s="237"/>
      <c r="AH27" s="239"/>
      <c r="AI27" s="237"/>
      <c r="AJ27" s="240"/>
    </row>
    <row r="28" spans="1:36" ht="14.25" customHeight="1">
      <c r="A28" s="64">
        <v>1</v>
      </c>
      <c r="B28" s="65"/>
      <c r="C28" s="66">
        <f t="shared" ref="C28:C44" si="5">G62</f>
        <v>7503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7463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7512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7565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7830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41" t="s">
        <v>49</v>
      </c>
      <c r="AG28" s="242">
        <f>SUM(B28:B31,H28:H31)/8 - SUM(C28:C31,I28:I31)/8</f>
        <v>-7434.875</v>
      </c>
      <c r="AH28" s="243" t="s">
        <v>49</v>
      </c>
      <c r="AI28" s="242">
        <f>SUM(N28:N31,T28:T31)/8 - SUM(O28:O31,U28:U31)/8</f>
        <v>-7481</v>
      </c>
      <c r="AJ28" s="244">
        <f>AG28-AI28</f>
        <v>46.125</v>
      </c>
    </row>
    <row r="29" spans="1:36" ht="14.25" customHeight="1">
      <c r="A29" s="54">
        <v>2</v>
      </c>
      <c r="B29" s="55"/>
      <c r="C29" s="56">
        <f t="shared" si="5"/>
        <v>7463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7418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7457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7505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7610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30"/>
      <c r="AG29" s="236"/>
      <c r="AH29" s="238"/>
      <c r="AI29" s="236"/>
      <c r="AJ29" s="223"/>
    </row>
    <row r="30" spans="1:36" ht="14.25" customHeight="1">
      <c r="A30" s="54">
        <v>3</v>
      </c>
      <c r="B30" s="55"/>
      <c r="C30" s="56">
        <f t="shared" si="5"/>
        <v>7418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7383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7412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7465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7425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30"/>
      <c r="AG30" s="236"/>
      <c r="AH30" s="238"/>
      <c r="AI30" s="236"/>
      <c r="AJ30" s="223"/>
    </row>
    <row r="31" spans="1:36" ht="14.25" customHeight="1">
      <c r="A31" s="54">
        <v>4</v>
      </c>
      <c r="B31" s="55"/>
      <c r="C31" s="56">
        <f t="shared" si="5"/>
        <v>7438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7393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7442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7490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7395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30"/>
      <c r="AG31" s="236"/>
      <c r="AH31" s="238"/>
      <c r="AI31" s="236"/>
      <c r="AJ31" s="223"/>
    </row>
    <row r="32" spans="1:36" ht="14.25" customHeight="1">
      <c r="A32" s="46">
        <v>5</v>
      </c>
      <c r="B32" s="47"/>
      <c r="C32" s="48">
        <f t="shared" si="5"/>
        <v>7388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7348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7377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7425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7250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227" t="s">
        <v>50</v>
      </c>
      <c r="AG32" s="228">
        <f>SUM(B32:B35,H32:H35)/8 - SUM(I32:I35,C32:C35)/8</f>
        <v>-7296.75</v>
      </c>
      <c r="AH32" s="229" t="s">
        <v>50</v>
      </c>
      <c r="AI32" s="228">
        <f>SUM(N32:N35, T32:T35)/8 - SUM(O32:O35, U32:U35)/8</f>
        <v>-7328.5</v>
      </c>
      <c r="AJ32" s="223">
        <f>AG32-AI32</f>
        <v>31.75</v>
      </c>
    </row>
    <row r="33" spans="1:36" ht="14.25" customHeight="1">
      <c r="A33" s="46">
        <v>6</v>
      </c>
      <c r="B33" s="47"/>
      <c r="C33" s="48">
        <f t="shared" si="5"/>
        <v>7338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7298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7317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7365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7065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227"/>
      <c r="AG33" s="228"/>
      <c r="AH33" s="229"/>
      <c r="AI33" s="228"/>
      <c r="AJ33" s="223"/>
    </row>
    <row r="34" spans="1:36" ht="14.25" customHeight="1">
      <c r="A34" s="46">
        <v>7</v>
      </c>
      <c r="B34" s="47"/>
      <c r="C34" s="48">
        <f t="shared" si="5"/>
        <v>7268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7233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7257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7305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6995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227"/>
      <c r="AG34" s="228"/>
      <c r="AH34" s="229"/>
      <c r="AI34" s="228"/>
      <c r="AJ34" s="223"/>
    </row>
    <row r="35" spans="1:36" ht="14.25" customHeight="1" thickBot="1">
      <c r="A35" s="46">
        <v>8</v>
      </c>
      <c r="B35" s="47"/>
      <c r="C35" s="48">
        <f t="shared" si="5"/>
        <v>7268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7233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7272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7310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7060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227"/>
      <c r="AG35" s="228"/>
      <c r="AH35" s="229"/>
      <c r="AI35" s="228"/>
      <c r="AJ35" s="223"/>
    </row>
    <row r="36" spans="1:36" ht="14.25" customHeight="1">
      <c r="A36" s="36">
        <v>9</v>
      </c>
      <c r="B36" s="37"/>
      <c r="C36" s="38">
        <f t="shared" si="5"/>
        <v>7200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201" t="s">
        <v>30</v>
      </c>
      <c r="H36" s="202"/>
      <c r="I36" s="202"/>
      <c r="J36" s="202"/>
      <c r="K36" s="202"/>
      <c r="L36" s="203"/>
      <c r="M36" s="36">
        <v>9</v>
      </c>
      <c r="N36" s="38"/>
      <c r="O36" s="38">
        <f t="shared" si="7"/>
        <v>7194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201" t="s">
        <v>30</v>
      </c>
      <c r="T36" s="202"/>
      <c r="U36" s="202"/>
      <c r="V36" s="202"/>
      <c r="W36" s="202"/>
      <c r="X36" s="203"/>
      <c r="Y36" s="36">
        <v>9</v>
      </c>
      <c r="Z36" s="38"/>
      <c r="AA36" s="38">
        <f t="shared" si="9"/>
        <v>6965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217" t="s">
        <v>51</v>
      </c>
      <c r="AG36" s="235">
        <f>SUM(B36:B42)/8 - SUM(C36:C42)/8</f>
        <v>-6170</v>
      </c>
      <c r="AH36" s="218" t="s">
        <v>51</v>
      </c>
      <c r="AI36" s="235">
        <f>SUM(N36:N42)/8 - SUM(O36:O42)/8</f>
        <v>-6144.75</v>
      </c>
      <c r="AJ36" s="223">
        <f>AG36-AI36</f>
        <v>-25.25</v>
      </c>
    </row>
    <row r="37" spans="1:36" ht="14.25" customHeight="1">
      <c r="A37" s="36">
        <v>10</v>
      </c>
      <c r="B37" s="37"/>
      <c r="C37" s="38">
        <f t="shared" si="5"/>
        <v>7150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205"/>
      <c r="H37" s="206"/>
      <c r="I37" s="206"/>
      <c r="J37" s="206"/>
      <c r="K37" s="206"/>
      <c r="L37" s="207"/>
      <c r="M37" s="36">
        <v>10</v>
      </c>
      <c r="N37" s="38"/>
      <c r="O37" s="38">
        <f t="shared" si="7"/>
        <v>7124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205"/>
      <c r="T37" s="206"/>
      <c r="U37" s="206"/>
      <c r="V37" s="206"/>
      <c r="W37" s="206"/>
      <c r="X37" s="207"/>
      <c r="Y37" s="36">
        <v>10</v>
      </c>
      <c r="Z37" s="38"/>
      <c r="AA37" s="38">
        <f t="shared" si="9"/>
        <v>6880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217"/>
      <c r="AG37" s="235"/>
      <c r="AH37" s="218"/>
      <c r="AI37" s="235"/>
      <c r="AJ37" s="223"/>
    </row>
    <row r="38" spans="1:36" ht="14.25" customHeight="1">
      <c r="A38" s="36">
        <v>11</v>
      </c>
      <c r="B38" s="37"/>
      <c r="C38" s="38">
        <f t="shared" si="5"/>
        <v>7065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205"/>
      <c r="H38" s="206"/>
      <c r="I38" s="206"/>
      <c r="J38" s="206"/>
      <c r="K38" s="206"/>
      <c r="L38" s="207"/>
      <c r="M38" s="36">
        <v>11</v>
      </c>
      <c r="N38" s="38"/>
      <c r="O38" s="38">
        <f t="shared" si="7"/>
        <v>7034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205"/>
      <c r="T38" s="206"/>
      <c r="U38" s="206"/>
      <c r="V38" s="206"/>
      <c r="W38" s="206"/>
      <c r="X38" s="207"/>
      <c r="Y38" s="36">
        <v>11</v>
      </c>
      <c r="Z38" s="38"/>
      <c r="AA38" s="38">
        <f t="shared" si="9"/>
        <v>6885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217"/>
      <c r="AG38" s="235"/>
      <c r="AH38" s="218"/>
      <c r="AI38" s="235"/>
      <c r="AJ38" s="223"/>
    </row>
    <row r="39" spans="1:36" ht="14.25" customHeight="1" thickBot="1">
      <c r="A39" s="36">
        <v>12</v>
      </c>
      <c r="B39" s="37"/>
      <c r="C39" s="38">
        <f t="shared" si="5"/>
        <v>7060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205"/>
      <c r="H39" s="206"/>
      <c r="I39" s="206"/>
      <c r="J39" s="206"/>
      <c r="K39" s="206"/>
      <c r="L39" s="207"/>
      <c r="M39" s="36">
        <v>12</v>
      </c>
      <c r="N39" s="38"/>
      <c r="O39" s="38">
        <f t="shared" si="7"/>
        <v>7024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205"/>
      <c r="T39" s="206"/>
      <c r="U39" s="206"/>
      <c r="V39" s="206"/>
      <c r="W39" s="206"/>
      <c r="X39" s="207"/>
      <c r="Y39" s="80">
        <v>12</v>
      </c>
      <c r="Z39" s="81"/>
      <c r="AA39" s="81">
        <f t="shared" si="9"/>
        <v>7030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217"/>
      <c r="AG39" s="235"/>
      <c r="AH39" s="218"/>
      <c r="AI39" s="235"/>
      <c r="AJ39" s="223"/>
    </row>
    <row r="40" spans="1:36" ht="14.25" customHeight="1">
      <c r="A40" s="40">
        <v>13</v>
      </c>
      <c r="B40" s="41"/>
      <c r="C40" s="42">
        <f t="shared" si="5"/>
        <v>6980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205"/>
      <c r="H40" s="206"/>
      <c r="I40" s="206"/>
      <c r="J40" s="206"/>
      <c r="K40" s="206"/>
      <c r="L40" s="207"/>
      <c r="M40" s="36">
        <v>13</v>
      </c>
      <c r="N40" s="38"/>
      <c r="O40" s="38">
        <f t="shared" si="7"/>
        <v>6949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205"/>
      <c r="T40" s="206"/>
      <c r="U40" s="206"/>
      <c r="V40" s="206"/>
      <c r="W40" s="206"/>
      <c r="X40" s="207"/>
      <c r="Y40" s="201" t="s">
        <v>30</v>
      </c>
      <c r="Z40" s="202"/>
      <c r="AA40" s="202"/>
      <c r="AB40" s="202"/>
      <c r="AC40" s="202"/>
      <c r="AD40" s="203"/>
      <c r="AF40" s="217"/>
      <c r="AG40" s="235"/>
      <c r="AH40" s="218"/>
      <c r="AI40" s="235"/>
      <c r="AJ40" s="223"/>
    </row>
    <row r="41" spans="1:36" ht="14.25" customHeight="1">
      <c r="A41" s="40">
        <v>14</v>
      </c>
      <c r="B41" s="41"/>
      <c r="C41" s="42">
        <f t="shared" si="5"/>
        <v>6950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205"/>
      <c r="H41" s="206"/>
      <c r="I41" s="206"/>
      <c r="J41" s="206"/>
      <c r="K41" s="206"/>
      <c r="L41" s="207"/>
      <c r="M41" s="36">
        <v>14</v>
      </c>
      <c r="N41" s="38"/>
      <c r="O41" s="38">
        <f t="shared" si="7"/>
        <v>6919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205"/>
      <c r="T41" s="206"/>
      <c r="U41" s="206"/>
      <c r="V41" s="206"/>
      <c r="W41" s="206"/>
      <c r="X41" s="207"/>
      <c r="Y41" s="205"/>
      <c r="Z41" s="206"/>
      <c r="AA41" s="206"/>
      <c r="AB41" s="206"/>
      <c r="AC41" s="206"/>
      <c r="AD41" s="207"/>
      <c r="AF41" s="217"/>
      <c r="AG41" s="235"/>
      <c r="AH41" s="218"/>
      <c r="AI41" s="235"/>
      <c r="AJ41" s="223"/>
    </row>
    <row r="42" spans="1:36" ht="14.25" customHeight="1">
      <c r="A42" s="36">
        <v>15</v>
      </c>
      <c r="B42" s="37"/>
      <c r="C42" s="38">
        <f t="shared" si="5"/>
        <v>6955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205"/>
      <c r="H42" s="206"/>
      <c r="I42" s="206"/>
      <c r="J42" s="206"/>
      <c r="K42" s="206"/>
      <c r="L42" s="207"/>
      <c r="M42" s="36">
        <v>15</v>
      </c>
      <c r="N42" s="38"/>
      <c r="O42" s="38">
        <f t="shared" si="7"/>
        <v>6914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205"/>
      <c r="T42" s="206"/>
      <c r="U42" s="206"/>
      <c r="V42" s="206"/>
      <c r="W42" s="206"/>
      <c r="X42" s="207"/>
      <c r="Y42" s="205"/>
      <c r="Z42" s="206"/>
      <c r="AA42" s="206"/>
      <c r="AB42" s="206"/>
      <c r="AC42" s="206"/>
      <c r="AD42" s="207"/>
      <c r="AF42" s="217"/>
      <c r="AG42" s="235"/>
      <c r="AH42" s="218"/>
      <c r="AI42" s="235"/>
      <c r="AJ42" s="223"/>
    </row>
    <row r="43" spans="1:36" ht="14.25" customHeight="1">
      <c r="A43" s="30">
        <v>16</v>
      </c>
      <c r="B43" s="31"/>
      <c r="C43" s="32">
        <f t="shared" si="5"/>
        <v>6745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205"/>
      <c r="H43" s="206"/>
      <c r="I43" s="206"/>
      <c r="J43" s="206"/>
      <c r="K43" s="206"/>
      <c r="L43" s="207"/>
      <c r="M43" s="30">
        <v>16</v>
      </c>
      <c r="N43" s="32"/>
      <c r="O43" s="32">
        <f t="shared" si="7"/>
        <v>6720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205"/>
      <c r="T43" s="206"/>
      <c r="U43" s="206"/>
      <c r="V43" s="206"/>
      <c r="W43" s="206"/>
      <c r="X43" s="207"/>
      <c r="Y43" s="205"/>
      <c r="Z43" s="206"/>
      <c r="AA43" s="206"/>
      <c r="AB43" s="206"/>
      <c r="AC43" s="206"/>
      <c r="AD43" s="207"/>
      <c r="AF43" s="232" t="s">
        <v>46</v>
      </c>
      <c r="AG43" s="233">
        <f>SUM(B43:B45)/3-SUM(C43:C45)/3</f>
        <v>-6669</v>
      </c>
      <c r="AH43" s="234" t="s">
        <v>46</v>
      </c>
      <c r="AI43" s="233">
        <f>SUM(N43:N45)/3-SUM(O43:O45)/3</f>
        <v>-6672.333333333333</v>
      </c>
      <c r="AJ43" s="223">
        <f>AG43-AI43</f>
        <v>3.3333333333330302</v>
      </c>
    </row>
    <row r="44" spans="1:36" ht="14.25" customHeight="1">
      <c r="A44" s="82">
        <v>17</v>
      </c>
      <c r="B44" s="83"/>
      <c r="C44" s="84">
        <f t="shared" si="5"/>
        <v>6636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205"/>
      <c r="H44" s="206"/>
      <c r="I44" s="206"/>
      <c r="J44" s="206"/>
      <c r="K44" s="206"/>
      <c r="L44" s="207"/>
      <c r="M44" s="30">
        <v>17</v>
      </c>
      <c r="N44" s="32"/>
      <c r="O44" s="32">
        <f t="shared" si="7"/>
        <v>6646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205"/>
      <c r="T44" s="206"/>
      <c r="U44" s="206"/>
      <c r="V44" s="206"/>
      <c r="W44" s="206"/>
      <c r="X44" s="207"/>
      <c r="Y44" s="205"/>
      <c r="Z44" s="206"/>
      <c r="AA44" s="206"/>
      <c r="AB44" s="206"/>
      <c r="AC44" s="206"/>
      <c r="AD44" s="207"/>
      <c r="AF44" s="232"/>
      <c r="AG44" s="233"/>
      <c r="AH44" s="234"/>
      <c r="AI44" s="233"/>
      <c r="AJ44" s="273"/>
    </row>
    <row r="45" spans="1:36" ht="14.25" customHeight="1" thickBot="1">
      <c r="A45" s="85">
        <v>18</v>
      </c>
      <c r="B45" s="86"/>
      <c r="C45" s="87">
        <f>G79</f>
        <v>6626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205"/>
      <c r="H45" s="206"/>
      <c r="I45" s="206"/>
      <c r="J45" s="206"/>
      <c r="K45" s="206"/>
      <c r="L45" s="207"/>
      <c r="M45" s="82">
        <v>18</v>
      </c>
      <c r="N45" s="84"/>
      <c r="O45" s="84">
        <f t="shared" si="7"/>
        <v>6651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205"/>
      <c r="T45" s="206"/>
      <c r="U45" s="206"/>
      <c r="V45" s="206"/>
      <c r="W45" s="206"/>
      <c r="X45" s="207"/>
      <c r="Y45" s="205"/>
      <c r="Z45" s="206"/>
      <c r="AA45" s="206"/>
      <c r="AB45" s="206"/>
      <c r="AC45" s="206"/>
      <c r="AD45" s="207"/>
      <c r="AF45" s="270"/>
      <c r="AG45" s="271"/>
      <c r="AH45" s="272"/>
      <c r="AI45" s="271"/>
      <c r="AJ45" s="274"/>
    </row>
    <row r="46" spans="1:36" ht="14.25" customHeight="1">
      <c r="A46" s="201" t="s">
        <v>54</v>
      </c>
      <c r="B46" s="202"/>
      <c r="C46" s="202"/>
      <c r="D46" s="202"/>
      <c r="E46" s="202"/>
      <c r="F46" s="203"/>
      <c r="G46" s="205"/>
      <c r="H46" s="206"/>
      <c r="I46" s="206"/>
      <c r="J46" s="206"/>
      <c r="K46" s="206"/>
      <c r="L46" s="207"/>
      <c r="M46" s="208" t="s">
        <v>30</v>
      </c>
      <c r="N46" s="209"/>
      <c r="O46" s="209"/>
      <c r="P46" s="209"/>
      <c r="Q46" s="209"/>
      <c r="R46" s="210"/>
      <c r="S46" s="205"/>
      <c r="T46" s="206"/>
      <c r="U46" s="206"/>
      <c r="V46" s="206"/>
      <c r="W46" s="206"/>
      <c r="X46" s="207"/>
      <c r="Y46" s="205"/>
      <c r="Z46" s="206"/>
      <c r="AA46" s="206"/>
      <c r="AB46" s="206"/>
      <c r="AC46" s="206"/>
      <c r="AD46" s="207"/>
      <c r="AF46" s="263" t="s">
        <v>30</v>
      </c>
      <c r="AG46" s="264"/>
      <c r="AH46" s="264"/>
      <c r="AI46" s="264"/>
      <c r="AJ46" s="265"/>
    </row>
    <row r="47" spans="1:36" ht="14.25" customHeight="1" thickBot="1">
      <c r="A47" s="204"/>
      <c r="B47" s="179"/>
      <c r="C47" s="179"/>
      <c r="D47" s="179"/>
      <c r="E47" s="179"/>
      <c r="F47" s="180"/>
      <c r="G47" s="204"/>
      <c r="H47" s="179"/>
      <c r="I47" s="179"/>
      <c r="J47" s="179"/>
      <c r="K47" s="179"/>
      <c r="L47" s="180"/>
      <c r="M47" s="211"/>
      <c r="N47" s="212"/>
      <c r="O47" s="212"/>
      <c r="P47" s="212"/>
      <c r="Q47" s="212"/>
      <c r="R47" s="213"/>
      <c r="S47" s="204"/>
      <c r="T47" s="179"/>
      <c r="U47" s="179"/>
      <c r="V47" s="179"/>
      <c r="W47" s="179"/>
      <c r="X47" s="180"/>
      <c r="Y47" s="204"/>
      <c r="Z47" s="179"/>
      <c r="AA47" s="179"/>
      <c r="AB47" s="179"/>
      <c r="AC47" s="179"/>
      <c r="AD47" s="180"/>
      <c r="AF47" s="172"/>
      <c r="AG47" s="173"/>
      <c r="AH47" s="173"/>
      <c r="AI47" s="173"/>
      <c r="AJ47" s="174"/>
    </row>
    <row r="48" spans="1:36" ht="14.25" customHeight="1">
      <c r="AI48" s="2" t="s">
        <v>91</v>
      </c>
    </row>
    <row r="49" spans="1:35" ht="14.25" customHeight="1">
      <c r="AI49" s="2" t="s">
        <v>92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266"/>
      <c r="I51" s="177" t="s">
        <v>37</v>
      </c>
      <c r="J51" s="178"/>
      <c r="K51" s="178"/>
      <c r="L51" s="178"/>
      <c r="M51" s="178"/>
      <c r="N51" s="266"/>
      <c r="P51" s="267" t="s">
        <v>28</v>
      </c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9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245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7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140</v>
      </c>
      <c r="K53" s="99"/>
      <c r="L53" s="100"/>
      <c r="M53" s="43">
        <f>K53-J53</f>
        <v>-140</v>
      </c>
      <c r="N53" s="101">
        <f>L53-J53</f>
        <v>-140</v>
      </c>
      <c r="P53" s="248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50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130</v>
      </c>
      <c r="K54" s="105"/>
      <c r="L54" s="106"/>
      <c r="M54" s="80">
        <f>K54-J54</f>
        <v>-130</v>
      </c>
      <c r="N54" s="107">
        <f t="shared" ref="N54" si="12">L54-J54</f>
        <v>-130</v>
      </c>
      <c r="P54" s="248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50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248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50"/>
    </row>
    <row r="56" spans="1:35" ht="14.25" customHeight="1" thickBot="1">
      <c r="P56" s="251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3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254" t="s">
        <v>3</v>
      </c>
      <c r="B60" s="255"/>
      <c r="C60" s="255"/>
      <c r="D60" s="255"/>
      <c r="E60" s="255"/>
      <c r="F60" s="255"/>
      <c r="G60" s="256"/>
      <c r="I60" s="254" t="s">
        <v>9</v>
      </c>
      <c r="J60" s="255"/>
      <c r="K60" s="255"/>
      <c r="L60" s="255"/>
      <c r="M60" s="255"/>
      <c r="N60" s="255"/>
      <c r="O60" s="256"/>
      <c r="Q60" s="257" t="s">
        <v>10</v>
      </c>
      <c r="R60" s="258"/>
      <c r="S60" s="258"/>
      <c r="T60" s="258"/>
      <c r="U60" s="258"/>
      <c r="V60" s="258"/>
      <c r="W60" s="258"/>
      <c r="X60" s="259"/>
      <c r="Z60" s="257" t="s">
        <v>4</v>
      </c>
      <c r="AA60" s="258"/>
      <c r="AB60" s="258"/>
      <c r="AC60" s="258"/>
      <c r="AD60" s="258"/>
      <c r="AE60" s="258"/>
      <c r="AF60" s="258"/>
      <c r="AG60" s="259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88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390</v>
      </c>
      <c r="C62" s="111">
        <v>700</v>
      </c>
      <c r="D62" s="111">
        <v>1030</v>
      </c>
      <c r="E62" s="112">
        <v>4910</v>
      </c>
      <c r="F62" s="113">
        <v>-47</v>
      </c>
      <c r="G62" s="114">
        <f t="shared" ref="G62:G69" si="13">B62+C62+D62+E62+F62+$W$4+$U$4</f>
        <v>7503</v>
      </c>
      <c r="I62" s="36">
        <v>1</v>
      </c>
      <c r="J62" s="110">
        <v>350</v>
      </c>
      <c r="K62" s="38">
        <f>C62</f>
        <v>700</v>
      </c>
      <c r="L62" s="38">
        <f>D62</f>
        <v>1030</v>
      </c>
      <c r="M62" s="38">
        <f>E62</f>
        <v>4910</v>
      </c>
      <c r="N62" s="113">
        <v>-47</v>
      </c>
      <c r="O62" s="114">
        <f t="shared" ref="O62:O69" si="14">J62+K62+L62+M62+N62+$W$4+$U$4</f>
        <v>7463</v>
      </c>
      <c r="Q62" s="36">
        <v>1</v>
      </c>
      <c r="R62" s="110">
        <v>425</v>
      </c>
      <c r="S62" s="111">
        <v>1260</v>
      </c>
      <c r="T62" s="115"/>
      <c r="U62" s="38"/>
      <c r="V62" s="112">
        <v>5330</v>
      </c>
      <c r="W62" s="113">
        <v>-23</v>
      </c>
      <c r="X62" s="114">
        <f t="shared" ref="X62:X69" si="15">R62+S62+T62+V62+W62+$AC$4+$U$4</f>
        <v>7512</v>
      </c>
      <c r="Z62" s="109">
        <v>1</v>
      </c>
      <c r="AA62" s="110">
        <v>770</v>
      </c>
      <c r="AB62" s="111">
        <v>1210</v>
      </c>
      <c r="AC62" s="111">
        <v>2440</v>
      </c>
      <c r="AD62" s="112">
        <v>3350</v>
      </c>
      <c r="AE62" s="116">
        <v>90</v>
      </c>
      <c r="AF62" s="113">
        <v>-30</v>
      </c>
      <c r="AG62" s="114">
        <f>AA62+AB62+AD62+AE62+AF62+AC62</f>
        <v>7830</v>
      </c>
    </row>
    <row r="63" spans="1:35" ht="14.25" customHeight="1">
      <c r="A63" s="36">
        <v>2</v>
      </c>
      <c r="B63" s="110">
        <v>390</v>
      </c>
      <c r="C63" s="111">
        <v>660</v>
      </c>
      <c r="D63" s="38">
        <f>D62</f>
        <v>1030</v>
      </c>
      <c r="E63" s="38">
        <f>E62</f>
        <v>4910</v>
      </c>
      <c r="F63" s="113">
        <v>-47</v>
      </c>
      <c r="G63" s="114">
        <f t="shared" si="13"/>
        <v>7463</v>
      </c>
      <c r="I63" s="36">
        <v>2</v>
      </c>
      <c r="J63" s="110">
        <v>345</v>
      </c>
      <c r="K63" s="38">
        <f t="shared" ref="K63:K69" si="16">C63</f>
        <v>660</v>
      </c>
      <c r="L63" s="38">
        <f>D62</f>
        <v>1030</v>
      </c>
      <c r="M63" s="38">
        <f>M62</f>
        <v>4910</v>
      </c>
      <c r="N63" s="113">
        <v>-47</v>
      </c>
      <c r="O63" s="114">
        <f t="shared" si="14"/>
        <v>7418</v>
      </c>
      <c r="Q63" s="36">
        <v>2</v>
      </c>
      <c r="R63" s="110">
        <v>370</v>
      </c>
      <c r="S63" s="38">
        <f>S62</f>
        <v>1260</v>
      </c>
      <c r="T63" s="38"/>
      <c r="U63" s="38"/>
      <c r="V63" s="38">
        <f>V62</f>
        <v>5330</v>
      </c>
      <c r="W63" s="113">
        <v>-23</v>
      </c>
      <c r="X63" s="114">
        <f t="shared" si="15"/>
        <v>7457</v>
      </c>
      <c r="Z63" s="109">
        <v>2</v>
      </c>
      <c r="AA63" s="110">
        <v>550</v>
      </c>
      <c r="AB63" s="38">
        <f>AB62</f>
        <v>1210</v>
      </c>
      <c r="AC63" s="38">
        <f>AC62</f>
        <v>2440</v>
      </c>
      <c r="AD63" s="38">
        <f>AD62</f>
        <v>3350</v>
      </c>
      <c r="AE63" s="38">
        <f>AE62</f>
        <v>90</v>
      </c>
      <c r="AF63" s="113">
        <v>-30</v>
      </c>
      <c r="AG63" s="114">
        <f t="shared" ref="AG63:AG73" si="17">AA63+AB63+AD63+AE63+AF63+AC63</f>
        <v>7610</v>
      </c>
    </row>
    <row r="64" spans="1:35" ht="14.25" customHeight="1">
      <c r="A64" s="36">
        <v>3</v>
      </c>
      <c r="B64" s="110">
        <v>380</v>
      </c>
      <c r="C64" s="111">
        <v>655</v>
      </c>
      <c r="D64" s="111">
        <v>1000</v>
      </c>
      <c r="E64" s="38">
        <f>E62</f>
        <v>4910</v>
      </c>
      <c r="F64" s="113">
        <v>-47</v>
      </c>
      <c r="G64" s="114">
        <f t="shared" si="13"/>
        <v>7418</v>
      </c>
      <c r="I64" s="36">
        <v>3</v>
      </c>
      <c r="J64" s="110">
        <v>345</v>
      </c>
      <c r="K64" s="38">
        <f t="shared" si="16"/>
        <v>655</v>
      </c>
      <c r="L64" s="38">
        <f>D64</f>
        <v>1000</v>
      </c>
      <c r="M64" s="38">
        <f>M62</f>
        <v>4910</v>
      </c>
      <c r="N64" s="113">
        <v>-47</v>
      </c>
      <c r="O64" s="114">
        <f t="shared" si="14"/>
        <v>7383</v>
      </c>
      <c r="Q64" s="36">
        <v>3</v>
      </c>
      <c r="R64" s="110">
        <v>390</v>
      </c>
      <c r="S64" s="111">
        <v>1195</v>
      </c>
      <c r="T64" s="38"/>
      <c r="U64" s="38"/>
      <c r="V64" s="38">
        <f>V62</f>
        <v>5330</v>
      </c>
      <c r="W64" s="113">
        <v>-23</v>
      </c>
      <c r="X64" s="114">
        <f t="shared" si="15"/>
        <v>7412</v>
      </c>
      <c r="Z64" s="109">
        <v>3</v>
      </c>
      <c r="AA64" s="110">
        <v>660</v>
      </c>
      <c r="AB64" s="111">
        <v>915</v>
      </c>
      <c r="AC64" s="38">
        <f>AC62</f>
        <v>2440</v>
      </c>
      <c r="AD64" s="38">
        <f>AD62</f>
        <v>3350</v>
      </c>
      <c r="AE64" s="38">
        <f>AE62</f>
        <v>90</v>
      </c>
      <c r="AF64" s="113">
        <v>-30</v>
      </c>
      <c r="AG64" s="114">
        <f t="shared" si="17"/>
        <v>7425</v>
      </c>
    </row>
    <row r="65" spans="1:33" ht="14.25" customHeight="1">
      <c r="A65" s="36">
        <v>4</v>
      </c>
      <c r="B65" s="110">
        <v>405</v>
      </c>
      <c r="C65" s="111">
        <v>650</v>
      </c>
      <c r="D65" s="38">
        <f>D64</f>
        <v>1000</v>
      </c>
      <c r="E65" s="38">
        <f>E62</f>
        <v>4910</v>
      </c>
      <c r="F65" s="113">
        <v>-47</v>
      </c>
      <c r="G65" s="114">
        <f t="shared" si="13"/>
        <v>7438</v>
      </c>
      <c r="I65" s="36">
        <v>4</v>
      </c>
      <c r="J65" s="110">
        <v>360</v>
      </c>
      <c r="K65" s="38">
        <f t="shared" si="16"/>
        <v>650</v>
      </c>
      <c r="L65" s="38">
        <f>D64</f>
        <v>1000</v>
      </c>
      <c r="M65" s="38">
        <f>M62</f>
        <v>4910</v>
      </c>
      <c r="N65" s="113">
        <v>-47</v>
      </c>
      <c r="O65" s="114">
        <f t="shared" si="14"/>
        <v>7393</v>
      </c>
      <c r="Q65" s="36">
        <v>4</v>
      </c>
      <c r="R65" s="110">
        <v>420</v>
      </c>
      <c r="S65" s="38">
        <f>S64</f>
        <v>1195</v>
      </c>
      <c r="T65" s="38"/>
      <c r="U65" s="38"/>
      <c r="V65" s="38">
        <f>V62</f>
        <v>5330</v>
      </c>
      <c r="W65" s="113">
        <v>-23</v>
      </c>
      <c r="X65" s="114">
        <f t="shared" si="15"/>
        <v>7442</v>
      </c>
      <c r="Z65" s="109">
        <v>4</v>
      </c>
      <c r="AA65" s="110">
        <v>630</v>
      </c>
      <c r="AB65" s="38">
        <f>AB64</f>
        <v>915</v>
      </c>
      <c r="AC65" s="38">
        <f>AC62</f>
        <v>2440</v>
      </c>
      <c r="AD65" s="38">
        <f>AD62</f>
        <v>3350</v>
      </c>
      <c r="AE65" s="38">
        <f>AE62</f>
        <v>90</v>
      </c>
      <c r="AF65" s="113">
        <v>-30</v>
      </c>
      <c r="AG65" s="114">
        <f t="shared" si="17"/>
        <v>7395</v>
      </c>
    </row>
    <row r="66" spans="1:33" ht="14.25" customHeight="1">
      <c r="A66" s="36">
        <v>5</v>
      </c>
      <c r="B66" s="110">
        <v>365</v>
      </c>
      <c r="C66" s="111">
        <v>700</v>
      </c>
      <c r="D66" s="111">
        <v>1000</v>
      </c>
      <c r="E66" s="112">
        <v>4850</v>
      </c>
      <c r="F66" s="113">
        <v>-47</v>
      </c>
      <c r="G66" s="114">
        <f t="shared" si="13"/>
        <v>7388</v>
      </c>
      <c r="I66" s="36">
        <v>5</v>
      </c>
      <c r="J66" s="110">
        <v>325</v>
      </c>
      <c r="K66" s="38">
        <f t="shared" si="16"/>
        <v>700</v>
      </c>
      <c r="L66" s="38">
        <f>D66</f>
        <v>1000</v>
      </c>
      <c r="M66" s="38">
        <f>E66</f>
        <v>4850</v>
      </c>
      <c r="N66" s="113">
        <v>-47</v>
      </c>
      <c r="O66" s="114">
        <f t="shared" si="14"/>
        <v>7348</v>
      </c>
      <c r="Q66" s="36">
        <v>5</v>
      </c>
      <c r="R66" s="110">
        <v>405</v>
      </c>
      <c r="S66" s="111">
        <v>1230</v>
      </c>
      <c r="T66" s="115"/>
      <c r="U66" s="38"/>
      <c r="V66" s="112">
        <v>5245</v>
      </c>
      <c r="W66" s="113">
        <v>-23</v>
      </c>
      <c r="X66" s="114">
        <f t="shared" si="15"/>
        <v>7377</v>
      </c>
      <c r="Z66" s="109">
        <v>5</v>
      </c>
      <c r="AA66" s="110">
        <v>690</v>
      </c>
      <c r="AB66" s="111">
        <v>895</v>
      </c>
      <c r="AC66" s="111">
        <v>2255</v>
      </c>
      <c r="AD66" s="38">
        <f>AD62</f>
        <v>3350</v>
      </c>
      <c r="AE66" s="116">
        <v>90</v>
      </c>
      <c r="AF66" s="113">
        <v>-30</v>
      </c>
      <c r="AG66" s="114">
        <f t="shared" si="17"/>
        <v>7250</v>
      </c>
    </row>
    <row r="67" spans="1:33" ht="14.25" customHeight="1">
      <c r="A67" s="36">
        <v>6</v>
      </c>
      <c r="B67" s="110">
        <v>370</v>
      </c>
      <c r="C67" s="111">
        <v>645</v>
      </c>
      <c r="D67" s="38">
        <f>D66</f>
        <v>1000</v>
      </c>
      <c r="E67" s="38">
        <f>E66</f>
        <v>4850</v>
      </c>
      <c r="F67" s="113">
        <v>-47</v>
      </c>
      <c r="G67" s="114">
        <f t="shared" si="13"/>
        <v>7338</v>
      </c>
      <c r="I67" s="36">
        <v>6</v>
      </c>
      <c r="J67" s="110">
        <v>330</v>
      </c>
      <c r="K67" s="38">
        <f t="shared" si="16"/>
        <v>645</v>
      </c>
      <c r="L67" s="38">
        <f>D66</f>
        <v>1000</v>
      </c>
      <c r="M67" s="38">
        <f>M66</f>
        <v>4850</v>
      </c>
      <c r="N67" s="113">
        <v>-47</v>
      </c>
      <c r="O67" s="114">
        <f t="shared" si="14"/>
        <v>7298</v>
      </c>
      <c r="Q67" s="36">
        <v>6</v>
      </c>
      <c r="R67" s="110">
        <v>345</v>
      </c>
      <c r="S67" s="38">
        <f>S66</f>
        <v>1230</v>
      </c>
      <c r="T67" s="38"/>
      <c r="U67" s="38"/>
      <c r="V67" s="38">
        <f>V66</f>
        <v>5245</v>
      </c>
      <c r="W67" s="113">
        <v>-23</v>
      </c>
      <c r="X67" s="114">
        <f t="shared" si="15"/>
        <v>7317</v>
      </c>
      <c r="Z67" s="109">
        <v>6</v>
      </c>
      <c r="AA67" s="110">
        <v>505</v>
      </c>
      <c r="AB67" s="38">
        <f>AB66</f>
        <v>895</v>
      </c>
      <c r="AC67" s="38">
        <f>AC66</f>
        <v>2255</v>
      </c>
      <c r="AD67" s="38">
        <f>AD62</f>
        <v>3350</v>
      </c>
      <c r="AE67" s="38">
        <f>AE66</f>
        <v>90</v>
      </c>
      <c r="AF67" s="113">
        <v>-30</v>
      </c>
      <c r="AG67" s="114">
        <f t="shared" si="17"/>
        <v>7065</v>
      </c>
    </row>
    <row r="68" spans="1:33" ht="14.25" customHeight="1">
      <c r="A68" s="36">
        <v>7</v>
      </c>
      <c r="B68" s="110">
        <v>370</v>
      </c>
      <c r="C68" s="111">
        <v>625</v>
      </c>
      <c r="D68" s="111">
        <v>950</v>
      </c>
      <c r="E68" s="38">
        <f>E66</f>
        <v>4850</v>
      </c>
      <c r="F68" s="113">
        <v>-47</v>
      </c>
      <c r="G68" s="114">
        <f t="shared" si="13"/>
        <v>7268</v>
      </c>
      <c r="I68" s="36">
        <v>7</v>
      </c>
      <c r="J68" s="110">
        <v>335</v>
      </c>
      <c r="K68" s="38">
        <f t="shared" si="16"/>
        <v>625</v>
      </c>
      <c r="L68" s="38">
        <f>D68</f>
        <v>950</v>
      </c>
      <c r="M68" s="38">
        <f>M66</f>
        <v>4850</v>
      </c>
      <c r="N68" s="113">
        <v>-47</v>
      </c>
      <c r="O68" s="114">
        <f t="shared" si="14"/>
        <v>7233</v>
      </c>
      <c r="Q68" s="36">
        <v>7</v>
      </c>
      <c r="R68" s="110">
        <v>365</v>
      </c>
      <c r="S68" s="111">
        <v>1150</v>
      </c>
      <c r="T68" s="38"/>
      <c r="U68" s="38"/>
      <c r="V68" s="38">
        <f>V67</f>
        <v>5245</v>
      </c>
      <c r="W68" s="113">
        <v>-23</v>
      </c>
      <c r="X68" s="114">
        <f t="shared" si="15"/>
        <v>7257</v>
      </c>
      <c r="Z68" s="109">
        <v>7</v>
      </c>
      <c r="AA68" s="110">
        <v>550</v>
      </c>
      <c r="AB68" s="111">
        <v>780</v>
      </c>
      <c r="AC68" s="38">
        <f>AC67</f>
        <v>2255</v>
      </c>
      <c r="AD68" s="38">
        <f>AD62</f>
        <v>3350</v>
      </c>
      <c r="AE68" s="38">
        <f>AE66</f>
        <v>90</v>
      </c>
      <c r="AF68" s="113">
        <v>-30</v>
      </c>
      <c r="AG68" s="114">
        <f t="shared" si="17"/>
        <v>6995</v>
      </c>
    </row>
    <row r="69" spans="1:33" ht="14.25" customHeight="1" thickBot="1">
      <c r="A69" s="36">
        <v>8</v>
      </c>
      <c r="B69" s="110">
        <v>435</v>
      </c>
      <c r="C69" s="111">
        <v>560</v>
      </c>
      <c r="D69" s="38">
        <f>D68</f>
        <v>950</v>
      </c>
      <c r="E69" s="38">
        <f>E66</f>
        <v>4850</v>
      </c>
      <c r="F69" s="113">
        <v>-47</v>
      </c>
      <c r="G69" s="114">
        <f t="shared" si="13"/>
        <v>7268</v>
      </c>
      <c r="I69" s="80">
        <v>8</v>
      </c>
      <c r="J69" s="117">
        <v>400</v>
      </c>
      <c r="K69" s="81">
        <f t="shared" si="16"/>
        <v>560</v>
      </c>
      <c r="L69" s="81">
        <f>D68</f>
        <v>950</v>
      </c>
      <c r="M69" s="81">
        <f>M66</f>
        <v>4850</v>
      </c>
      <c r="N69" s="113">
        <v>-47</v>
      </c>
      <c r="O69" s="118">
        <f t="shared" si="14"/>
        <v>7233</v>
      </c>
      <c r="Q69" s="36">
        <v>8</v>
      </c>
      <c r="R69" s="110">
        <v>380</v>
      </c>
      <c r="S69" s="38">
        <f>S68</f>
        <v>1150</v>
      </c>
      <c r="T69" s="38"/>
      <c r="U69" s="38"/>
      <c r="V69" s="38">
        <f>V68</f>
        <v>5245</v>
      </c>
      <c r="W69" s="113">
        <v>-23</v>
      </c>
      <c r="X69" s="114">
        <f t="shared" si="15"/>
        <v>7272</v>
      </c>
      <c r="Z69" s="109">
        <v>8</v>
      </c>
      <c r="AA69" s="110">
        <v>615</v>
      </c>
      <c r="AB69" s="38">
        <f>AB68</f>
        <v>780</v>
      </c>
      <c r="AC69" s="38">
        <f>AC67</f>
        <v>2255</v>
      </c>
      <c r="AD69" s="38">
        <f>AD62</f>
        <v>3350</v>
      </c>
      <c r="AE69" s="38">
        <f>AE66</f>
        <v>90</v>
      </c>
      <c r="AF69" s="113">
        <v>-30</v>
      </c>
      <c r="AG69" s="114">
        <f t="shared" si="17"/>
        <v>7060</v>
      </c>
    </row>
    <row r="70" spans="1:33" ht="14.25" customHeight="1" thickBot="1">
      <c r="A70" s="36">
        <v>9</v>
      </c>
      <c r="B70" s="110">
        <v>385</v>
      </c>
      <c r="C70" s="111">
        <v>955</v>
      </c>
      <c r="D70" s="111">
        <v>1270</v>
      </c>
      <c r="E70" s="112">
        <v>4130</v>
      </c>
      <c r="F70" s="113">
        <v>-30</v>
      </c>
      <c r="G70" s="114">
        <f t="shared" ref="G70:G75" si="18">B70+C70+D70+E70+F70+$Y$4+$U$4</f>
        <v>7200</v>
      </c>
      <c r="Q70" s="36">
        <v>9</v>
      </c>
      <c r="R70" s="110">
        <v>365</v>
      </c>
      <c r="S70" s="111">
        <v>900</v>
      </c>
      <c r="T70" s="111">
        <v>1260</v>
      </c>
      <c r="U70" s="115"/>
      <c r="V70" s="112">
        <v>4175</v>
      </c>
      <c r="W70" s="113">
        <v>-26</v>
      </c>
      <c r="X70" s="114">
        <f t="shared" ref="X70:X76" si="19">R70+S70+T70+V70+W70+U70+$AC$4+$U$4</f>
        <v>7194</v>
      </c>
      <c r="Z70" s="109">
        <v>9</v>
      </c>
      <c r="AA70" s="110">
        <v>570</v>
      </c>
      <c r="AB70" s="111">
        <v>570</v>
      </c>
      <c r="AC70" s="111">
        <v>2415</v>
      </c>
      <c r="AD70" s="38">
        <f>AD62</f>
        <v>3350</v>
      </c>
      <c r="AE70" s="116">
        <v>90</v>
      </c>
      <c r="AF70" s="113">
        <v>-30</v>
      </c>
      <c r="AG70" s="114">
        <f t="shared" si="17"/>
        <v>6965</v>
      </c>
    </row>
    <row r="71" spans="1:33" ht="14.25" customHeight="1" thickBot="1">
      <c r="A71" s="36">
        <v>10</v>
      </c>
      <c r="B71" s="110">
        <v>335</v>
      </c>
      <c r="C71" s="38">
        <f>C70</f>
        <v>955</v>
      </c>
      <c r="D71" s="38">
        <f>D70</f>
        <v>1270</v>
      </c>
      <c r="E71" s="38">
        <f>E70</f>
        <v>4130</v>
      </c>
      <c r="F71" s="113">
        <v>-30</v>
      </c>
      <c r="G71" s="114">
        <f t="shared" si="18"/>
        <v>7150</v>
      </c>
      <c r="I71" s="260" t="s">
        <v>11</v>
      </c>
      <c r="J71" s="261"/>
      <c r="K71" s="261"/>
      <c r="L71" s="261"/>
      <c r="M71" s="261"/>
      <c r="N71" s="261"/>
      <c r="O71" s="262"/>
      <c r="Q71" s="36">
        <v>10</v>
      </c>
      <c r="R71" s="110">
        <v>295</v>
      </c>
      <c r="S71" s="38">
        <f>S70</f>
        <v>900</v>
      </c>
      <c r="T71" s="38">
        <f>T70</f>
        <v>1260</v>
      </c>
      <c r="U71" s="38"/>
      <c r="V71" s="38">
        <f>V70</f>
        <v>4175</v>
      </c>
      <c r="W71" s="113">
        <v>-26</v>
      </c>
      <c r="X71" s="114">
        <f t="shared" si="19"/>
        <v>7124</v>
      </c>
      <c r="Z71" s="109">
        <v>10</v>
      </c>
      <c r="AA71" s="110">
        <v>485</v>
      </c>
      <c r="AB71" s="38">
        <f>AB70</f>
        <v>570</v>
      </c>
      <c r="AC71" s="38">
        <f>AC70</f>
        <v>2415</v>
      </c>
      <c r="AD71" s="38">
        <f>AD62</f>
        <v>3350</v>
      </c>
      <c r="AE71" s="38">
        <f>AE70</f>
        <v>90</v>
      </c>
      <c r="AF71" s="113">
        <v>-30</v>
      </c>
      <c r="AG71" s="114">
        <f t="shared" si="17"/>
        <v>6880</v>
      </c>
    </row>
    <row r="72" spans="1:33" ht="14.25" customHeight="1">
      <c r="A72" s="36">
        <v>11</v>
      </c>
      <c r="B72" s="110">
        <v>350</v>
      </c>
      <c r="C72" s="111">
        <v>855</v>
      </c>
      <c r="D72" s="38">
        <f>D71</f>
        <v>1270</v>
      </c>
      <c r="E72" s="38">
        <f>E70</f>
        <v>4130</v>
      </c>
      <c r="F72" s="113">
        <v>-30</v>
      </c>
      <c r="G72" s="114">
        <f t="shared" si="18"/>
        <v>7065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335</v>
      </c>
      <c r="S72" s="111">
        <v>770</v>
      </c>
      <c r="T72" s="38">
        <f>T70</f>
        <v>1260</v>
      </c>
      <c r="U72" s="38"/>
      <c r="V72" s="38">
        <f>V70</f>
        <v>4175</v>
      </c>
      <c r="W72" s="113">
        <v>-26</v>
      </c>
      <c r="X72" s="114">
        <f t="shared" si="19"/>
        <v>7034</v>
      </c>
      <c r="Z72" s="109">
        <v>11</v>
      </c>
      <c r="AA72" s="110">
        <v>330</v>
      </c>
      <c r="AB72" s="111">
        <v>730</v>
      </c>
      <c r="AC72" s="38">
        <f>AC71</f>
        <v>2415</v>
      </c>
      <c r="AD72" s="38">
        <f>AD62</f>
        <v>3350</v>
      </c>
      <c r="AE72" s="38">
        <f>AE70</f>
        <v>90</v>
      </c>
      <c r="AF72" s="113">
        <v>-30</v>
      </c>
      <c r="AG72" s="114">
        <f t="shared" si="17"/>
        <v>6885</v>
      </c>
    </row>
    <row r="73" spans="1:33" ht="14.25" customHeight="1" thickBot="1">
      <c r="A73" s="36">
        <v>12</v>
      </c>
      <c r="B73" s="110">
        <v>345</v>
      </c>
      <c r="C73" s="38">
        <f>C72</f>
        <v>855</v>
      </c>
      <c r="D73" s="38">
        <f>D71</f>
        <v>1270</v>
      </c>
      <c r="E73" s="38">
        <f>E70</f>
        <v>4130</v>
      </c>
      <c r="F73" s="113">
        <v>-30</v>
      </c>
      <c r="G73" s="114">
        <f t="shared" si="18"/>
        <v>7060</v>
      </c>
      <c r="I73" s="36">
        <v>1</v>
      </c>
      <c r="J73" s="110">
        <v>440</v>
      </c>
      <c r="K73" s="111">
        <v>1295</v>
      </c>
      <c r="L73" s="38"/>
      <c r="M73" s="38">
        <f>V62</f>
        <v>5330</v>
      </c>
      <c r="N73" s="113">
        <v>-20</v>
      </c>
      <c r="O73" s="114">
        <f>J73+K73+L73+M73+N73+$AC$4+$U$4</f>
        <v>7565</v>
      </c>
      <c r="Q73" s="36">
        <v>12</v>
      </c>
      <c r="R73" s="110">
        <v>325</v>
      </c>
      <c r="S73" s="38">
        <f>S72</f>
        <v>770</v>
      </c>
      <c r="T73" s="38">
        <f>T70</f>
        <v>1260</v>
      </c>
      <c r="U73" s="38"/>
      <c r="V73" s="38">
        <f>V70</f>
        <v>4175</v>
      </c>
      <c r="W73" s="113">
        <v>-26</v>
      </c>
      <c r="X73" s="114">
        <f t="shared" si="19"/>
        <v>7024</v>
      </c>
      <c r="Z73" s="120">
        <v>12</v>
      </c>
      <c r="AA73" s="117">
        <v>475</v>
      </c>
      <c r="AB73" s="81">
        <f>AB72</f>
        <v>730</v>
      </c>
      <c r="AC73" s="81">
        <f>AC71</f>
        <v>2415</v>
      </c>
      <c r="AD73" s="81">
        <f>AD62</f>
        <v>3350</v>
      </c>
      <c r="AE73" s="81">
        <f>AE70</f>
        <v>90</v>
      </c>
      <c r="AF73" s="121">
        <v>-30</v>
      </c>
      <c r="AG73" s="118">
        <f t="shared" si="17"/>
        <v>7030</v>
      </c>
    </row>
    <row r="74" spans="1:33" ht="14.25" customHeight="1">
      <c r="A74" s="36">
        <v>13</v>
      </c>
      <c r="B74" s="110">
        <v>335</v>
      </c>
      <c r="C74" s="111">
        <v>585</v>
      </c>
      <c r="D74" s="111">
        <v>1470</v>
      </c>
      <c r="E74" s="38">
        <f>E70</f>
        <v>4130</v>
      </c>
      <c r="F74" s="113">
        <v>-30</v>
      </c>
      <c r="G74" s="114">
        <f t="shared" si="18"/>
        <v>6980</v>
      </c>
      <c r="I74" s="36">
        <v>2</v>
      </c>
      <c r="J74" s="110">
        <v>380</v>
      </c>
      <c r="K74" s="38">
        <f>K73</f>
        <v>1295</v>
      </c>
      <c r="L74" s="38"/>
      <c r="M74" s="38">
        <f>V62</f>
        <v>5330</v>
      </c>
      <c r="N74" s="113">
        <v>-20</v>
      </c>
      <c r="O74" s="114">
        <f>J74+K74+L74+M74+N74+$AC$4+$U$4</f>
        <v>7505</v>
      </c>
      <c r="Q74" s="36">
        <v>13</v>
      </c>
      <c r="R74" s="110">
        <v>320</v>
      </c>
      <c r="S74" s="111">
        <v>585</v>
      </c>
      <c r="T74" s="111">
        <v>1375</v>
      </c>
      <c r="U74" s="115"/>
      <c r="V74" s="38">
        <f>V70</f>
        <v>4175</v>
      </c>
      <c r="W74" s="113">
        <v>-26</v>
      </c>
      <c r="X74" s="114">
        <f t="shared" si="19"/>
        <v>6949</v>
      </c>
    </row>
    <row r="75" spans="1:33" ht="14.25" customHeight="1">
      <c r="A75" s="36">
        <v>14</v>
      </c>
      <c r="B75" s="110">
        <v>305</v>
      </c>
      <c r="C75" s="38">
        <f>C74</f>
        <v>585</v>
      </c>
      <c r="D75" s="38">
        <f>D74</f>
        <v>1470</v>
      </c>
      <c r="E75" s="38">
        <f>E74</f>
        <v>4130</v>
      </c>
      <c r="F75" s="113">
        <v>-30</v>
      </c>
      <c r="G75" s="114">
        <f t="shared" si="18"/>
        <v>6950</v>
      </c>
      <c r="I75" s="36">
        <v>3</v>
      </c>
      <c r="J75" s="110">
        <v>405</v>
      </c>
      <c r="K75" s="111">
        <v>1230</v>
      </c>
      <c r="L75" s="38"/>
      <c r="M75" s="38">
        <f>V62</f>
        <v>5330</v>
      </c>
      <c r="N75" s="113">
        <v>-20</v>
      </c>
      <c r="O75" s="114">
        <f>J75+K75+L75+M75+N75+$AC$4+$U$4</f>
        <v>7465</v>
      </c>
      <c r="Q75" s="36">
        <v>14</v>
      </c>
      <c r="R75" s="110">
        <v>290</v>
      </c>
      <c r="S75" s="38">
        <f>S74</f>
        <v>585</v>
      </c>
      <c r="T75" s="38">
        <f>T74</f>
        <v>1375</v>
      </c>
      <c r="U75" s="38"/>
      <c r="V75" s="38">
        <f>V70</f>
        <v>4175</v>
      </c>
      <c r="W75" s="113">
        <v>-26</v>
      </c>
      <c r="X75" s="114">
        <f t="shared" si="19"/>
        <v>6919</v>
      </c>
    </row>
    <row r="76" spans="1:33" ht="14.25" customHeight="1">
      <c r="A76" s="36">
        <v>15</v>
      </c>
      <c r="B76" s="110">
        <v>890</v>
      </c>
      <c r="C76" s="38"/>
      <c r="D76" s="122">
        <f>D75</f>
        <v>1470</v>
      </c>
      <c r="E76" s="122">
        <f>E75</f>
        <v>4130</v>
      </c>
      <c r="F76" s="113">
        <v>-25</v>
      </c>
      <c r="G76" s="114">
        <f>B76+C76+D76+E76+F76+$AA$4+$U$4</f>
        <v>6955</v>
      </c>
      <c r="I76" s="22">
        <v>4</v>
      </c>
      <c r="J76" s="123">
        <v>430</v>
      </c>
      <c r="K76" s="124">
        <f>K75</f>
        <v>1230</v>
      </c>
      <c r="L76" s="124"/>
      <c r="M76" s="124">
        <f>V62</f>
        <v>5330</v>
      </c>
      <c r="N76" s="113">
        <v>-20</v>
      </c>
      <c r="O76" s="125">
        <f>J76+K76+L76+M76+N76+$AC$4+$U$4</f>
        <v>7490</v>
      </c>
      <c r="Q76" s="36">
        <v>15</v>
      </c>
      <c r="R76" s="110">
        <v>865</v>
      </c>
      <c r="S76" s="115"/>
      <c r="T76" s="38">
        <f>T74</f>
        <v>1375</v>
      </c>
      <c r="U76" s="38"/>
      <c r="V76" s="38">
        <f>V70</f>
        <v>4175</v>
      </c>
      <c r="W76" s="113">
        <v>-21</v>
      </c>
      <c r="X76" s="114">
        <f t="shared" si="19"/>
        <v>6914</v>
      </c>
    </row>
    <row r="77" spans="1:33" ht="14.25" customHeight="1">
      <c r="A77" s="36">
        <v>16</v>
      </c>
      <c r="B77" s="110">
        <v>1085</v>
      </c>
      <c r="C77" s="115"/>
      <c r="D77" s="38"/>
      <c r="E77" s="126">
        <v>5180</v>
      </c>
      <c r="F77" s="113">
        <v>-10</v>
      </c>
      <c r="G77" s="114">
        <f>B77+C77+D77+E77+F77+$AA$4+$U$4</f>
        <v>6745</v>
      </c>
      <c r="I77" s="36">
        <v>5</v>
      </c>
      <c r="J77" s="110">
        <v>425</v>
      </c>
      <c r="K77" s="111">
        <v>1255</v>
      </c>
      <c r="L77" s="38"/>
      <c r="M77" s="38">
        <f>V66</f>
        <v>5245</v>
      </c>
      <c r="N77" s="113">
        <v>-20</v>
      </c>
      <c r="O77" s="125">
        <f t="shared" ref="O77:O79" si="20">J77+K77+L77+M77+N77+$AC$4+$U$4</f>
        <v>7425</v>
      </c>
      <c r="Q77" s="36">
        <v>16</v>
      </c>
      <c r="R77" s="110">
        <v>1060</v>
      </c>
      <c r="S77" s="38"/>
      <c r="T77" s="38"/>
      <c r="U77" s="38"/>
      <c r="V77" s="38">
        <f>E77</f>
        <v>5180</v>
      </c>
      <c r="W77" s="113">
        <v>-10</v>
      </c>
      <c r="X77" s="114">
        <f>R77+S77+T77+V77+W77+U77+$AA$4+$U$4</f>
        <v>6720</v>
      </c>
    </row>
    <row r="78" spans="1:33" ht="14.25" customHeight="1">
      <c r="A78" s="36">
        <v>17</v>
      </c>
      <c r="B78" s="110">
        <v>250</v>
      </c>
      <c r="C78" s="111">
        <v>730</v>
      </c>
      <c r="D78" s="38"/>
      <c r="E78" s="122">
        <f>E77</f>
        <v>5180</v>
      </c>
      <c r="F78" s="113">
        <v>-14</v>
      </c>
      <c r="G78" s="114">
        <f>B78+C78+D78+E78+F78+$AA$4+$U$4</f>
        <v>6636</v>
      </c>
      <c r="I78" s="36">
        <v>6</v>
      </c>
      <c r="J78" s="110">
        <v>365</v>
      </c>
      <c r="K78" s="38">
        <f>K77</f>
        <v>1255</v>
      </c>
      <c r="L78" s="38"/>
      <c r="M78" s="38">
        <f>V66</f>
        <v>5245</v>
      </c>
      <c r="N78" s="113">
        <v>-20</v>
      </c>
      <c r="O78" s="125">
        <f t="shared" si="20"/>
        <v>7365</v>
      </c>
      <c r="Q78" s="36">
        <v>17</v>
      </c>
      <c r="R78" s="110">
        <v>260</v>
      </c>
      <c r="S78" s="111">
        <v>730</v>
      </c>
      <c r="T78" s="115"/>
      <c r="U78" s="38"/>
      <c r="V78" s="122">
        <f>V77</f>
        <v>5180</v>
      </c>
      <c r="W78" s="113">
        <v>-14</v>
      </c>
      <c r="X78" s="114">
        <f t="shared" ref="X78:X79" si="21">R78+S78+T78+V78+W78+U78+$AA$4+$U$4</f>
        <v>6646</v>
      </c>
    </row>
    <row r="79" spans="1:33" ht="14.25" customHeight="1" thickBot="1">
      <c r="A79" s="127">
        <v>18</v>
      </c>
      <c r="B79" s="128">
        <v>240</v>
      </c>
      <c r="C79" s="129">
        <f>C78</f>
        <v>730</v>
      </c>
      <c r="D79" s="130"/>
      <c r="E79" s="130">
        <f>E78</f>
        <v>5180</v>
      </c>
      <c r="F79" s="131">
        <v>-14</v>
      </c>
      <c r="G79" s="132">
        <f>B79+C79+D79+E79+F79+$AA$4+$U$4</f>
        <v>6626</v>
      </c>
      <c r="I79" s="36">
        <v>7</v>
      </c>
      <c r="J79" s="110">
        <v>385</v>
      </c>
      <c r="K79" s="111">
        <v>1175</v>
      </c>
      <c r="L79" s="38"/>
      <c r="M79" s="38">
        <f>V66</f>
        <v>5245</v>
      </c>
      <c r="N79" s="113">
        <v>-20</v>
      </c>
      <c r="O79" s="125">
        <f t="shared" si="20"/>
        <v>7305</v>
      </c>
      <c r="Q79" s="80">
        <v>18</v>
      </c>
      <c r="R79" s="117">
        <v>265</v>
      </c>
      <c r="S79" s="81">
        <f>S78</f>
        <v>730</v>
      </c>
      <c r="T79" s="81"/>
      <c r="U79" s="81"/>
      <c r="V79" s="81">
        <f>V78</f>
        <v>5180</v>
      </c>
      <c r="W79" s="121">
        <v>-14</v>
      </c>
      <c r="X79" s="118">
        <f t="shared" si="21"/>
        <v>6651</v>
      </c>
    </row>
    <row r="80" spans="1:33" ht="14.25" customHeight="1" thickBot="1">
      <c r="I80" s="80">
        <v>8</v>
      </c>
      <c r="J80" s="117">
        <v>390</v>
      </c>
      <c r="K80" s="81">
        <f>K79</f>
        <v>1175</v>
      </c>
      <c r="L80" s="81"/>
      <c r="M80" s="81">
        <f>V66</f>
        <v>5245</v>
      </c>
      <c r="N80" s="121">
        <v>-20</v>
      </c>
      <c r="O80" s="118">
        <f>J80+K80+L80+M80+N80+$AC$4+$U$4</f>
        <v>7310</v>
      </c>
      <c r="U80" s="135" t="s">
        <v>93</v>
      </c>
      <c r="V80" s="2" t="s">
        <v>84</v>
      </c>
    </row>
    <row r="81" spans="3:23" ht="14.25" customHeight="1">
      <c r="V81" s="2" t="s">
        <v>85</v>
      </c>
      <c r="W81" s="133">
        <v>5345</v>
      </c>
    </row>
    <row r="82" spans="3:23" ht="14.25" customHeight="1">
      <c r="C82" s="134"/>
      <c r="D82" s="134"/>
      <c r="E82" s="134"/>
      <c r="V82" s="2" t="s">
        <v>86</v>
      </c>
      <c r="W82" s="133">
        <v>5260</v>
      </c>
    </row>
    <row r="83" spans="3:23" ht="14.25" customHeight="1">
      <c r="C83" s="134"/>
      <c r="D83" s="134"/>
      <c r="E83" s="134"/>
      <c r="V83" s="2" t="s">
        <v>87</v>
      </c>
      <c r="W83" s="133">
        <v>4190</v>
      </c>
    </row>
    <row r="84" spans="3:23" ht="14.25" customHeight="1">
      <c r="C84" s="134"/>
      <c r="D84" s="134"/>
      <c r="E84" s="134"/>
    </row>
    <row r="85" spans="3:23">
      <c r="J85" s="2" t="s">
        <v>12</v>
      </c>
    </row>
  </sheetData>
  <mergeCells count="102">
    <mergeCell ref="AI36:AI42"/>
    <mergeCell ref="AF28:AF31"/>
    <mergeCell ref="S8:X19"/>
    <mergeCell ref="M8:R9"/>
    <mergeCell ref="R10:R27"/>
    <mergeCell ref="G8:L19"/>
    <mergeCell ref="AJ24:AJ27"/>
    <mergeCell ref="AF10:AF12"/>
    <mergeCell ref="AG10:AG12"/>
    <mergeCell ref="AH10:AH12"/>
    <mergeCell ref="AI10:AI12"/>
    <mergeCell ref="AJ10:AJ12"/>
    <mergeCell ref="AF20:AF23"/>
    <mergeCell ref="AG20:AG23"/>
    <mergeCell ref="AH20:AH23"/>
    <mergeCell ref="AI20:AI23"/>
    <mergeCell ref="AJ20:AJ23"/>
    <mergeCell ref="AF8:AJ9"/>
    <mergeCell ref="AF13:AF19"/>
    <mergeCell ref="AG13:AG19"/>
    <mergeCell ref="AH13:AH19"/>
    <mergeCell ref="AI13:AI19"/>
    <mergeCell ref="AJ13:AJ19"/>
    <mergeCell ref="AI28:AI31"/>
    <mergeCell ref="AF6:AG6"/>
    <mergeCell ref="AH6:AI6"/>
    <mergeCell ref="AJ6:AJ7"/>
    <mergeCell ref="AF3:AJ3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  <mergeCell ref="AF4:AJ5"/>
    <mergeCell ref="A8:F9"/>
    <mergeCell ref="Y8:AD15"/>
    <mergeCell ref="S6:X6"/>
    <mergeCell ref="Y6:AD6"/>
    <mergeCell ref="U4:V4"/>
    <mergeCell ref="W4:X4"/>
    <mergeCell ref="Y4:Z4"/>
    <mergeCell ref="AA4:AB4"/>
    <mergeCell ref="AC4:AD4"/>
    <mergeCell ref="A5:AD5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F10:F27"/>
    <mergeCell ref="AD16:AD27"/>
    <mergeCell ref="L20:L27"/>
    <mergeCell ref="X20:X27"/>
    <mergeCell ref="AJ28:AJ31"/>
    <mergeCell ref="AF32:AF35"/>
    <mergeCell ref="AG32:AG35"/>
    <mergeCell ref="AH32:AH35"/>
    <mergeCell ref="AI32:AI35"/>
    <mergeCell ref="AJ32:AJ35"/>
    <mergeCell ref="AF24:AF27"/>
    <mergeCell ref="AG24:AG27"/>
    <mergeCell ref="AH24:AH27"/>
    <mergeCell ref="AI24:AI27"/>
    <mergeCell ref="AG28:AG31"/>
    <mergeCell ref="AH28:AH31"/>
    <mergeCell ref="AJ43:AJ45"/>
    <mergeCell ref="AF46:AJ47"/>
    <mergeCell ref="AF43:AF45"/>
    <mergeCell ref="AG43:AG45"/>
    <mergeCell ref="AH43:AH45"/>
    <mergeCell ref="AI43:AI45"/>
    <mergeCell ref="I71:O71"/>
    <mergeCell ref="A51:F51"/>
    <mergeCell ref="I51:N51"/>
    <mergeCell ref="P51:AD51"/>
    <mergeCell ref="P52:AD56"/>
    <mergeCell ref="A60:G60"/>
    <mergeCell ref="I60:O60"/>
    <mergeCell ref="Q60:X60"/>
    <mergeCell ref="Z60:AG60"/>
    <mergeCell ref="A46:F47"/>
    <mergeCell ref="G36:L47"/>
    <mergeCell ref="M46:R47"/>
    <mergeCell ref="S36:X47"/>
    <mergeCell ref="Y40:AD47"/>
    <mergeCell ref="AJ36:AJ42"/>
    <mergeCell ref="AF36:AF42"/>
    <mergeCell ref="AG36:AG42"/>
    <mergeCell ref="AH36:AH42"/>
  </mergeCells>
  <phoneticPr fontId="2" type="noConversion"/>
  <conditionalFormatting sqref="E10:E45 Q10:Q45">
    <cfRule type="containsBlanks" priority="16" stopIfTrue="1">
      <formula>LEN(TRIM(E10))=0</formula>
    </cfRule>
    <cfRule type="cellIs" dxfId="51" priority="17" stopIfTrue="1" operator="between">
      <formula>-$R$4</formula>
      <formula>$R$4</formula>
    </cfRule>
    <cfRule type="cellIs" dxfId="50" priority="18" stopIfTrue="1" operator="between">
      <formula>$R$4</formula>
      <formula>$S$4</formula>
    </cfRule>
    <cfRule type="cellIs" dxfId="49" priority="19" stopIfTrue="1" operator="between">
      <formula>-$R$4</formula>
      <formula>-$S$4</formula>
    </cfRule>
    <cfRule type="cellIs" dxfId="48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47" priority="12" stopIfTrue="1" operator="between">
      <formula>-$R$4</formula>
      <formula>$R$4</formula>
    </cfRule>
    <cfRule type="cellIs" dxfId="46" priority="13" stopIfTrue="1" operator="between">
      <formula>$R$4</formula>
      <formula>$S$4</formula>
    </cfRule>
    <cfRule type="cellIs" dxfId="45" priority="14" stopIfTrue="1" operator="between">
      <formula>-$R$4</formula>
      <formula>-$S$4</formula>
    </cfRule>
    <cfRule type="cellIs" dxfId="44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43" priority="7" stopIfTrue="1" operator="between">
      <formula>-$R$4</formula>
      <formula>$R$4</formula>
    </cfRule>
    <cfRule type="cellIs" dxfId="42" priority="8" stopIfTrue="1" operator="between">
      <formula>$R$4</formula>
      <formula>$S$4</formula>
    </cfRule>
    <cfRule type="cellIs" dxfId="41" priority="9" stopIfTrue="1" operator="between">
      <formula>-$R$4</formula>
      <formula>-$S$4</formula>
    </cfRule>
    <cfRule type="cellIs" dxfId="40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39" priority="2" stopIfTrue="1" operator="between">
      <formula>-$R$4</formula>
      <formula>$R$4</formula>
    </cfRule>
    <cfRule type="cellIs" dxfId="38" priority="3" stopIfTrue="1" operator="between">
      <formula>$R$4</formula>
      <formula>$S$4</formula>
    </cfRule>
    <cfRule type="cellIs" dxfId="37" priority="4" stopIfTrue="1" operator="between">
      <formula>-$R$4</formula>
      <formula>-$S$4</formula>
    </cfRule>
    <cfRule type="cellIs" dxfId="36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  <ignoredErrors>
    <ignoredError sqref="L63 L65 L67 AD67 AD7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85"/>
  <sheetViews>
    <sheetView zoomScale="80" zoomScaleNormal="80" workbookViewId="0">
      <selection sqref="A1:AD1"/>
    </sheetView>
  </sheetViews>
  <sheetFormatPr baseColWidth="10" defaultColWidth="8.69140625" defaultRowHeight="14.15"/>
  <cols>
    <col min="1" max="17" width="8.69140625" style="2"/>
    <col min="18" max="18" width="8.61328125" style="2" customWidth="1"/>
    <col min="19" max="32" width="8.69140625" style="2"/>
    <col min="33" max="33" width="8.69140625" style="2" customWidth="1"/>
    <col min="34" max="36" width="8.69140625" style="2"/>
    <col min="37" max="37" width="8.69140625" style="2" customWidth="1"/>
    <col min="38" max="16384" width="8.69140625" style="2"/>
  </cols>
  <sheetData>
    <row r="1" spans="1:40" ht="25" customHeight="1" thickBot="1">
      <c r="A1" s="141" t="s">
        <v>102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3"/>
    </row>
    <row r="2" spans="1:40" ht="25" customHeight="1" thickBo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6"/>
      <c r="X2" s="146"/>
      <c r="Y2" s="146"/>
      <c r="Z2" s="146"/>
      <c r="AA2" s="146"/>
      <c r="AB2" s="146"/>
      <c r="AC2" s="146"/>
      <c r="AD2" s="147"/>
    </row>
    <row r="3" spans="1:40" ht="25" customHeight="1">
      <c r="A3" s="148" t="s">
        <v>0</v>
      </c>
      <c r="B3" s="149"/>
      <c r="C3" s="149"/>
      <c r="D3" s="150"/>
      <c r="E3" s="150"/>
      <c r="F3" s="150"/>
      <c r="G3" s="151"/>
      <c r="H3" s="14" t="s">
        <v>1</v>
      </c>
      <c r="I3" s="152" t="s">
        <v>57</v>
      </c>
      <c r="J3" s="152"/>
      <c r="K3" s="153"/>
      <c r="L3" s="154" t="s">
        <v>17</v>
      </c>
      <c r="M3" s="155"/>
      <c r="N3" s="148" t="s">
        <v>18</v>
      </c>
      <c r="O3" s="149"/>
      <c r="P3" s="156" t="s">
        <v>55</v>
      </c>
      <c r="Q3" s="157"/>
      <c r="R3" s="161" t="s">
        <v>41</v>
      </c>
      <c r="S3" s="162"/>
      <c r="T3" s="163"/>
      <c r="U3" s="164" t="s">
        <v>19</v>
      </c>
      <c r="V3" s="165"/>
      <c r="W3" s="166" t="s">
        <v>99</v>
      </c>
      <c r="X3" s="167"/>
      <c r="Y3" s="167" t="s">
        <v>100</v>
      </c>
      <c r="Z3" s="167"/>
      <c r="AA3" s="167" t="s">
        <v>14</v>
      </c>
      <c r="AB3" s="167"/>
      <c r="AC3" s="167" t="s">
        <v>13</v>
      </c>
      <c r="AD3" s="168"/>
      <c r="AF3" s="158" t="s">
        <v>90</v>
      </c>
      <c r="AG3" s="159"/>
      <c r="AH3" s="159"/>
      <c r="AI3" s="159"/>
      <c r="AJ3" s="160"/>
    </row>
    <row r="4" spans="1:40" ht="25" customHeight="1" thickBot="1">
      <c r="A4" s="188" t="s">
        <v>20</v>
      </c>
      <c r="B4" s="189"/>
      <c r="C4" s="189"/>
      <c r="D4" s="190"/>
      <c r="E4" s="190"/>
      <c r="F4" s="190"/>
      <c r="G4" s="191"/>
      <c r="H4" s="15" t="s">
        <v>2</v>
      </c>
      <c r="I4" s="192"/>
      <c r="J4" s="192"/>
      <c r="K4" s="193"/>
      <c r="L4" s="194"/>
      <c r="M4" s="195"/>
      <c r="N4" s="188" t="s">
        <v>21</v>
      </c>
      <c r="O4" s="189"/>
      <c r="P4" s="196" t="s">
        <v>55</v>
      </c>
      <c r="Q4" s="197"/>
      <c r="R4" s="16">
        <v>10</v>
      </c>
      <c r="S4" s="17">
        <v>15</v>
      </c>
      <c r="T4" s="18" t="s">
        <v>42</v>
      </c>
      <c r="U4" s="198">
        <v>0</v>
      </c>
      <c r="V4" s="199"/>
      <c r="W4" s="200">
        <v>520</v>
      </c>
      <c r="X4" s="175"/>
      <c r="Y4" s="175">
        <v>490</v>
      </c>
      <c r="Z4" s="175"/>
      <c r="AA4" s="175">
        <v>490</v>
      </c>
      <c r="AB4" s="175"/>
      <c r="AC4" s="175">
        <v>520</v>
      </c>
      <c r="AD4" s="176"/>
      <c r="AF4" s="169" t="s">
        <v>89</v>
      </c>
      <c r="AG4" s="170"/>
      <c r="AH4" s="170"/>
      <c r="AI4" s="170"/>
      <c r="AJ4" s="171"/>
    </row>
    <row r="5" spans="1:40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9"/>
      <c r="M5" s="179"/>
      <c r="N5" s="178"/>
      <c r="O5" s="178"/>
      <c r="P5" s="178"/>
      <c r="Q5" s="178"/>
      <c r="R5" s="178"/>
      <c r="S5" s="178"/>
      <c r="T5" s="178"/>
      <c r="U5" s="178"/>
      <c r="V5" s="178"/>
      <c r="W5" s="179"/>
      <c r="X5" s="179"/>
      <c r="Y5" s="179"/>
      <c r="Z5" s="179"/>
      <c r="AA5" s="179"/>
      <c r="AB5" s="179"/>
      <c r="AC5" s="179"/>
      <c r="AD5" s="180"/>
      <c r="AF5" s="172"/>
      <c r="AG5" s="173"/>
      <c r="AH5" s="173"/>
      <c r="AI5" s="173"/>
      <c r="AJ5" s="174"/>
    </row>
    <row r="6" spans="1:40" ht="18" thickBot="1">
      <c r="A6" s="181" t="s">
        <v>3</v>
      </c>
      <c r="B6" s="182"/>
      <c r="C6" s="182"/>
      <c r="D6" s="182"/>
      <c r="E6" s="182"/>
      <c r="F6" s="183"/>
      <c r="G6" s="181" t="s">
        <v>9</v>
      </c>
      <c r="H6" s="182"/>
      <c r="I6" s="182"/>
      <c r="J6" s="182"/>
      <c r="K6" s="182"/>
      <c r="L6" s="183"/>
      <c r="M6" s="181" t="s">
        <v>10</v>
      </c>
      <c r="N6" s="182"/>
      <c r="O6" s="182"/>
      <c r="P6" s="182"/>
      <c r="Q6" s="182"/>
      <c r="R6" s="183"/>
      <c r="S6" s="181" t="s">
        <v>40</v>
      </c>
      <c r="T6" s="182"/>
      <c r="U6" s="182"/>
      <c r="V6" s="182"/>
      <c r="W6" s="182"/>
      <c r="X6" s="183"/>
      <c r="Y6" s="181" t="s">
        <v>4</v>
      </c>
      <c r="Z6" s="182"/>
      <c r="AA6" s="182"/>
      <c r="AB6" s="182"/>
      <c r="AC6" s="182"/>
      <c r="AD6" s="183"/>
      <c r="AF6" s="184" t="s">
        <v>43</v>
      </c>
      <c r="AG6" s="185"/>
      <c r="AH6" s="184" t="s">
        <v>44</v>
      </c>
      <c r="AI6" s="185"/>
      <c r="AJ6" s="186" t="s">
        <v>53</v>
      </c>
      <c r="AM6" s="1"/>
      <c r="AN6" s="1"/>
    </row>
    <row r="7" spans="1:40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187"/>
      <c r="AM7" s="1"/>
      <c r="AN7" s="1"/>
    </row>
    <row r="8" spans="1:40" ht="14.25" customHeight="1">
      <c r="A8" s="201" t="s">
        <v>29</v>
      </c>
      <c r="B8" s="202"/>
      <c r="C8" s="202"/>
      <c r="D8" s="202"/>
      <c r="E8" s="202"/>
      <c r="F8" s="203"/>
      <c r="G8" s="201" t="s">
        <v>29</v>
      </c>
      <c r="H8" s="202"/>
      <c r="I8" s="202"/>
      <c r="J8" s="202"/>
      <c r="K8" s="202"/>
      <c r="L8" s="203"/>
      <c r="M8" s="208" t="s">
        <v>29</v>
      </c>
      <c r="N8" s="209"/>
      <c r="O8" s="209"/>
      <c r="P8" s="209"/>
      <c r="Q8" s="209"/>
      <c r="R8" s="210"/>
      <c r="S8" s="201" t="s">
        <v>29</v>
      </c>
      <c r="T8" s="202"/>
      <c r="U8" s="202"/>
      <c r="V8" s="202"/>
      <c r="W8" s="202"/>
      <c r="X8" s="203"/>
      <c r="Y8" s="201" t="s">
        <v>29</v>
      </c>
      <c r="Z8" s="202"/>
      <c r="AA8" s="202"/>
      <c r="AB8" s="202"/>
      <c r="AC8" s="202"/>
      <c r="AD8" s="203"/>
      <c r="AF8" s="214" t="s">
        <v>29</v>
      </c>
      <c r="AG8" s="215"/>
      <c r="AH8" s="215"/>
      <c r="AI8" s="215"/>
      <c r="AJ8" s="216"/>
      <c r="AM8" s="1"/>
      <c r="AN8" s="1"/>
    </row>
    <row r="9" spans="1:40" ht="14.25" customHeight="1" thickBot="1">
      <c r="A9" s="204"/>
      <c r="B9" s="179"/>
      <c r="C9" s="179"/>
      <c r="D9" s="179"/>
      <c r="E9" s="179"/>
      <c r="F9" s="180"/>
      <c r="G9" s="205"/>
      <c r="H9" s="206"/>
      <c r="I9" s="206"/>
      <c r="J9" s="206"/>
      <c r="K9" s="206"/>
      <c r="L9" s="207"/>
      <c r="M9" s="211"/>
      <c r="N9" s="212"/>
      <c r="O9" s="212"/>
      <c r="P9" s="212"/>
      <c r="Q9" s="212"/>
      <c r="R9" s="213"/>
      <c r="S9" s="205"/>
      <c r="T9" s="206"/>
      <c r="U9" s="206"/>
      <c r="V9" s="206"/>
      <c r="W9" s="206"/>
      <c r="X9" s="207"/>
      <c r="Y9" s="205"/>
      <c r="Z9" s="206"/>
      <c r="AA9" s="206"/>
      <c r="AB9" s="206"/>
      <c r="AC9" s="206"/>
      <c r="AD9" s="207"/>
      <c r="AF9" s="217"/>
      <c r="AG9" s="218"/>
      <c r="AH9" s="218"/>
      <c r="AI9" s="218"/>
      <c r="AJ9" s="219"/>
      <c r="AM9" s="1"/>
      <c r="AN9" s="1"/>
    </row>
    <row r="10" spans="1:40" ht="14.25" customHeight="1">
      <c r="A10" s="24">
        <v>18</v>
      </c>
      <c r="B10" s="25"/>
      <c r="C10" s="26">
        <f>C45</f>
        <v>6896</v>
      </c>
      <c r="D10" s="27"/>
      <c r="E10" s="28" t="str">
        <f t="shared" ref="E10:E45" si="0">IF(ISBLANK(B10),"",(B10-(C10+D10)))</f>
        <v/>
      </c>
      <c r="F10" s="220"/>
      <c r="G10" s="205"/>
      <c r="H10" s="206"/>
      <c r="I10" s="206"/>
      <c r="J10" s="206"/>
      <c r="K10" s="206"/>
      <c r="L10" s="207"/>
      <c r="M10" s="24">
        <v>18</v>
      </c>
      <c r="N10" s="26"/>
      <c r="O10" s="26">
        <f>O45</f>
        <v>6921</v>
      </c>
      <c r="P10" s="27"/>
      <c r="Q10" s="29" t="str">
        <f t="shared" ref="Q10:Q45" si="1">IF(ISBLANK(N10),"",(N10-(O10+P10)))</f>
        <v/>
      </c>
      <c r="R10" s="220"/>
      <c r="S10" s="205"/>
      <c r="T10" s="206"/>
      <c r="U10" s="206"/>
      <c r="V10" s="206"/>
      <c r="W10" s="206"/>
      <c r="X10" s="207"/>
      <c r="Y10" s="205"/>
      <c r="Z10" s="206"/>
      <c r="AA10" s="206"/>
      <c r="AB10" s="206"/>
      <c r="AC10" s="206"/>
      <c r="AD10" s="207"/>
      <c r="AF10" s="232" t="s">
        <v>46</v>
      </c>
      <c r="AG10" s="233">
        <f>SUM(B10:B12)/3 - SUM(C10:C12)/3</f>
        <v>-6940.666666666667</v>
      </c>
      <c r="AH10" s="234" t="s">
        <v>46</v>
      </c>
      <c r="AI10" s="233">
        <f>SUM(N10:N12)/3 - SUM(O10:O12)/3</f>
        <v>-6944</v>
      </c>
      <c r="AJ10" s="223">
        <f>AG10-AI10</f>
        <v>3.3333333333330302</v>
      </c>
      <c r="AM10" s="1"/>
      <c r="AN10" s="1"/>
    </row>
    <row r="11" spans="1:40" ht="14.25" customHeight="1">
      <c r="A11" s="30">
        <v>17</v>
      </c>
      <c r="B11" s="31"/>
      <c r="C11" s="32">
        <f>C44</f>
        <v>6906</v>
      </c>
      <c r="D11" s="33"/>
      <c r="E11" s="34" t="str">
        <f t="shared" si="0"/>
        <v/>
      </c>
      <c r="F11" s="221"/>
      <c r="G11" s="205"/>
      <c r="H11" s="206"/>
      <c r="I11" s="206"/>
      <c r="J11" s="206"/>
      <c r="K11" s="206"/>
      <c r="L11" s="207"/>
      <c r="M11" s="30">
        <v>17</v>
      </c>
      <c r="N11" s="32"/>
      <c r="O11" s="32">
        <f>O44</f>
        <v>6916</v>
      </c>
      <c r="P11" s="33"/>
      <c r="Q11" s="35" t="str">
        <f t="shared" si="1"/>
        <v/>
      </c>
      <c r="R11" s="221"/>
      <c r="S11" s="205"/>
      <c r="T11" s="206"/>
      <c r="U11" s="206"/>
      <c r="V11" s="206"/>
      <c r="W11" s="206"/>
      <c r="X11" s="207"/>
      <c r="Y11" s="205"/>
      <c r="Z11" s="206"/>
      <c r="AA11" s="206"/>
      <c r="AB11" s="206"/>
      <c r="AC11" s="206"/>
      <c r="AD11" s="207"/>
      <c r="AF11" s="232"/>
      <c r="AG11" s="233"/>
      <c r="AH11" s="234"/>
      <c r="AI11" s="233"/>
      <c r="AJ11" s="223"/>
      <c r="AM11" s="1"/>
      <c r="AN11" s="1"/>
    </row>
    <row r="12" spans="1:40" ht="14.25" customHeight="1">
      <c r="A12" s="30">
        <v>16</v>
      </c>
      <c r="B12" s="31"/>
      <c r="C12" s="32">
        <f>C43</f>
        <v>7020</v>
      </c>
      <c r="D12" s="33"/>
      <c r="E12" s="35" t="str">
        <f t="shared" si="0"/>
        <v/>
      </c>
      <c r="F12" s="221"/>
      <c r="G12" s="205"/>
      <c r="H12" s="206"/>
      <c r="I12" s="206"/>
      <c r="J12" s="206"/>
      <c r="K12" s="206"/>
      <c r="L12" s="207"/>
      <c r="M12" s="30">
        <v>16</v>
      </c>
      <c r="N12" s="32"/>
      <c r="O12" s="32">
        <f>O43</f>
        <v>6995</v>
      </c>
      <c r="P12" s="33"/>
      <c r="Q12" s="35" t="str">
        <f t="shared" si="1"/>
        <v/>
      </c>
      <c r="R12" s="221"/>
      <c r="S12" s="205"/>
      <c r="T12" s="206"/>
      <c r="U12" s="206"/>
      <c r="V12" s="206"/>
      <c r="W12" s="206"/>
      <c r="X12" s="207"/>
      <c r="Y12" s="205"/>
      <c r="Z12" s="206"/>
      <c r="AA12" s="206"/>
      <c r="AB12" s="206"/>
      <c r="AC12" s="206"/>
      <c r="AD12" s="207"/>
      <c r="AF12" s="232"/>
      <c r="AG12" s="233"/>
      <c r="AH12" s="234"/>
      <c r="AI12" s="233"/>
      <c r="AJ12" s="223"/>
      <c r="AM12" s="1"/>
      <c r="AN12" s="1"/>
    </row>
    <row r="13" spans="1:40" ht="14.25" customHeight="1">
      <c r="A13" s="36">
        <v>15</v>
      </c>
      <c r="B13" s="37"/>
      <c r="C13" s="38">
        <f>C42</f>
        <v>7235</v>
      </c>
      <c r="D13" s="39"/>
      <c r="E13" s="35" t="str">
        <f t="shared" si="0"/>
        <v/>
      </c>
      <c r="F13" s="221"/>
      <c r="G13" s="205"/>
      <c r="H13" s="206"/>
      <c r="I13" s="206"/>
      <c r="J13" s="206"/>
      <c r="K13" s="206"/>
      <c r="L13" s="207"/>
      <c r="M13" s="36">
        <v>15</v>
      </c>
      <c r="N13" s="38"/>
      <c r="O13" s="38">
        <f>O42</f>
        <v>7199</v>
      </c>
      <c r="P13" s="33"/>
      <c r="Q13" s="35" t="str">
        <f t="shared" si="1"/>
        <v/>
      </c>
      <c r="R13" s="221"/>
      <c r="S13" s="205"/>
      <c r="T13" s="206"/>
      <c r="U13" s="206"/>
      <c r="V13" s="206"/>
      <c r="W13" s="206"/>
      <c r="X13" s="207"/>
      <c r="Y13" s="205"/>
      <c r="Z13" s="206"/>
      <c r="AA13" s="206"/>
      <c r="AB13" s="206"/>
      <c r="AC13" s="206"/>
      <c r="AD13" s="207"/>
      <c r="AF13" s="217" t="s">
        <v>51</v>
      </c>
      <c r="AG13" s="235">
        <f>SUM(B13:B19)/8 - SUM(C13:C19)/8</f>
        <v>-6420</v>
      </c>
      <c r="AH13" s="218" t="s">
        <v>51</v>
      </c>
      <c r="AI13" s="235">
        <f>SUM(N13:N19)/8 - SUM(O13:O19)/8</f>
        <v>-6394.75</v>
      </c>
      <c r="AJ13" s="223">
        <f>AG13-AI13</f>
        <v>-25.25</v>
      </c>
      <c r="AM13" s="1"/>
      <c r="AN13" s="1"/>
    </row>
    <row r="14" spans="1:40" ht="14.25" customHeight="1">
      <c r="A14" s="40">
        <v>14</v>
      </c>
      <c r="B14" s="41"/>
      <c r="C14" s="42">
        <f>C41</f>
        <v>7230</v>
      </c>
      <c r="D14" s="33"/>
      <c r="E14" s="35" t="str">
        <f t="shared" si="0"/>
        <v/>
      </c>
      <c r="F14" s="221"/>
      <c r="G14" s="205"/>
      <c r="H14" s="206"/>
      <c r="I14" s="206"/>
      <c r="J14" s="206"/>
      <c r="K14" s="206"/>
      <c r="L14" s="207"/>
      <c r="M14" s="36">
        <v>14</v>
      </c>
      <c r="N14" s="38"/>
      <c r="O14" s="38">
        <f>O41</f>
        <v>7199</v>
      </c>
      <c r="P14" s="33"/>
      <c r="Q14" s="35" t="str">
        <f t="shared" si="1"/>
        <v/>
      </c>
      <c r="R14" s="221"/>
      <c r="S14" s="205"/>
      <c r="T14" s="206"/>
      <c r="U14" s="206"/>
      <c r="V14" s="206"/>
      <c r="W14" s="206"/>
      <c r="X14" s="207"/>
      <c r="Y14" s="205"/>
      <c r="Z14" s="206"/>
      <c r="AA14" s="206"/>
      <c r="AB14" s="206"/>
      <c r="AC14" s="206"/>
      <c r="AD14" s="207"/>
      <c r="AF14" s="217"/>
      <c r="AG14" s="235"/>
      <c r="AH14" s="218"/>
      <c r="AI14" s="235"/>
      <c r="AJ14" s="223"/>
      <c r="AM14" s="1"/>
      <c r="AN14" s="1"/>
    </row>
    <row r="15" spans="1:40" ht="14.25" customHeight="1" thickBot="1">
      <c r="A15" s="40">
        <v>13</v>
      </c>
      <c r="B15" s="41"/>
      <c r="C15" s="42">
        <f>C40</f>
        <v>7265</v>
      </c>
      <c r="D15" s="33"/>
      <c r="E15" s="35" t="str">
        <f t="shared" si="0"/>
        <v/>
      </c>
      <c r="F15" s="221"/>
      <c r="G15" s="205"/>
      <c r="H15" s="206"/>
      <c r="I15" s="206"/>
      <c r="J15" s="206"/>
      <c r="K15" s="206"/>
      <c r="L15" s="207"/>
      <c r="M15" s="36">
        <v>13</v>
      </c>
      <c r="N15" s="38"/>
      <c r="O15" s="38">
        <f>O40</f>
        <v>7234</v>
      </c>
      <c r="P15" s="33"/>
      <c r="Q15" s="35" t="str">
        <f t="shared" si="1"/>
        <v/>
      </c>
      <c r="R15" s="221"/>
      <c r="S15" s="205"/>
      <c r="T15" s="206"/>
      <c r="U15" s="206"/>
      <c r="V15" s="206"/>
      <c r="W15" s="206"/>
      <c r="X15" s="207"/>
      <c r="Y15" s="204"/>
      <c r="Z15" s="179"/>
      <c r="AA15" s="179"/>
      <c r="AB15" s="179"/>
      <c r="AC15" s="179"/>
      <c r="AD15" s="180"/>
      <c r="AF15" s="217"/>
      <c r="AG15" s="235"/>
      <c r="AH15" s="218"/>
      <c r="AI15" s="235"/>
      <c r="AJ15" s="223"/>
      <c r="AM15" s="1"/>
      <c r="AN15" s="1"/>
    </row>
    <row r="16" spans="1:40" ht="14.25" customHeight="1">
      <c r="A16" s="36">
        <v>12</v>
      </c>
      <c r="B16" s="37"/>
      <c r="C16" s="38">
        <f>C39</f>
        <v>7345</v>
      </c>
      <c r="D16" s="33"/>
      <c r="E16" s="35" t="str">
        <f t="shared" si="0"/>
        <v/>
      </c>
      <c r="F16" s="221"/>
      <c r="G16" s="205"/>
      <c r="H16" s="206"/>
      <c r="I16" s="206"/>
      <c r="J16" s="206"/>
      <c r="K16" s="206"/>
      <c r="L16" s="207"/>
      <c r="M16" s="36">
        <v>12</v>
      </c>
      <c r="N16" s="38"/>
      <c r="O16" s="38">
        <f>O39</f>
        <v>7309</v>
      </c>
      <c r="P16" s="33"/>
      <c r="Q16" s="35" t="str">
        <f t="shared" si="1"/>
        <v/>
      </c>
      <c r="R16" s="221"/>
      <c r="S16" s="205"/>
      <c r="T16" s="206"/>
      <c r="U16" s="206"/>
      <c r="V16" s="206"/>
      <c r="W16" s="206"/>
      <c r="X16" s="207"/>
      <c r="Y16" s="43">
        <v>12</v>
      </c>
      <c r="Z16" s="44"/>
      <c r="AA16" s="44">
        <f>AA39</f>
        <v>7335</v>
      </c>
      <c r="AB16" s="27"/>
      <c r="AC16" s="28" t="str">
        <f>IF(ISBLANK(Z16),"",(Z16-(AA16+AB16)))</f>
        <v/>
      </c>
      <c r="AD16" s="220"/>
      <c r="AF16" s="217"/>
      <c r="AG16" s="235"/>
      <c r="AH16" s="218"/>
      <c r="AI16" s="235"/>
      <c r="AJ16" s="223"/>
      <c r="AM16" s="1"/>
      <c r="AN16" s="1"/>
    </row>
    <row r="17" spans="1:40" ht="14.25" customHeight="1">
      <c r="A17" s="36">
        <v>11</v>
      </c>
      <c r="B17" s="37"/>
      <c r="C17" s="38">
        <f>C38</f>
        <v>7350</v>
      </c>
      <c r="D17" s="33"/>
      <c r="E17" s="35" t="str">
        <f t="shared" si="0"/>
        <v/>
      </c>
      <c r="F17" s="221"/>
      <c r="G17" s="205"/>
      <c r="H17" s="206"/>
      <c r="I17" s="206"/>
      <c r="J17" s="206"/>
      <c r="K17" s="206"/>
      <c r="L17" s="207"/>
      <c r="M17" s="36">
        <v>11</v>
      </c>
      <c r="N17" s="38"/>
      <c r="O17" s="38">
        <f>O38</f>
        <v>7319</v>
      </c>
      <c r="P17" s="33"/>
      <c r="Q17" s="35" t="str">
        <f t="shared" si="1"/>
        <v/>
      </c>
      <c r="R17" s="221"/>
      <c r="S17" s="205"/>
      <c r="T17" s="206"/>
      <c r="U17" s="206"/>
      <c r="V17" s="206"/>
      <c r="W17" s="206"/>
      <c r="X17" s="207"/>
      <c r="Y17" s="36">
        <v>11</v>
      </c>
      <c r="Z17" s="38"/>
      <c r="AA17" s="38">
        <f>AA38</f>
        <v>7185</v>
      </c>
      <c r="AB17" s="33"/>
      <c r="AC17" s="45" t="str">
        <f>IF(ISBLANK(Z17),"",(Z17-(AA17+AB17)))</f>
        <v/>
      </c>
      <c r="AD17" s="221"/>
      <c r="AF17" s="217"/>
      <c r="AG17" s="235"/>
      <c r="AH17" s="218"/>
      <c r="AI17" s="235"/>
      <c r="AJ17" s="223"/>
      <c r="AM17" s="1"/>
      <c r="AN17" s="1"/>
    </row>
    <row r="18" spans="1:40" ht="14.25" customHeight="1">
      <c r="A18" s="36">
        <v>10</v>
      </c>
      <c r="B18" s="37"/>
      <c r="C18" s="38">
        <f>C37</f>
        <v>7440</v>
      </c>
      <c r="D18" s="33"/>
      <c r="E18" s="35" t="str">
        <f t="shared" si="0"/>
        <v/>
      </c>
      <c r="F18" s="221"/>
      <c r="G18" s="205"/>
      <c r="H18" s="206"/>
      <c r="I18" s="206"/>
      <c r="J18" s="206"/>
      <c r="K18" s="206"/>
      <c r="L18" s="207"/>
      <c r="M18" s="36">
        <v>10</v>
      </c>
      <c r="N18" s="38"/>
      <c r="O18" s="38">
        <f>O37</f>
        <v>7414</v>
      </c>
      <c r="P18" s="33"/>
      <c r="Q18" s="35" t="str">
        <f t="shared" si="1"/>
        <v/>
      </c>
      <c r="R18" s="221"/>
      <c r="S18" s="205"/>
      <c r="T18" s="206"/>
      <c r="U18" s="206"/>
      <c r="V18" s="206"/>
      <c r="W18" s="206"/>
      <c r="X18" s="207"/>
      <c r="Y18" s="36">
        <v>10</v>
      </c>
      <c r="Z18" s="38"/>
      <c r="AA18" s="38">
        <f>AA37</f>
        <v>7175</v>
      </c>
      <c r="AB18" s="33"/>
      <c r="AC18" s="45" t="str">
        <f t="shared" ref="AC18:AC39" si="2">IF(ISBLANK(Z18),"",(Z18-(AA18+AB18)))</f>
        <v/>
      </c>
      <c r="AD18" s="221"/>
      <c r="AF18" s="217"/>
      <c r="AG18" s="235"/>
      <c r="AH18" s="218"/>
      <c r="AI18" s="235"/>
      <c r="AJ18" s="223"/>
      <c r="AM18" s="1"/>
      <c r="AN18" s="1"/>
    </row>
    <row r="19" spans="1:40" ht="14.25" customHeight="1" thickBot="1">
      <c r="A19" s="36">
        <v>9</v>
      </c>
      <c r="B19" s="37"/>
      <c r="C19" s="38">
        <f>C36</f>
        <v>7495</v>
      </c>
      <c r="D19" s="33"/>
      <c r="E19" s="35" t="str">
        <f t="shared" si="0"/>
        <v/>
      </c>
      <c r="F19" s="221"/>
      <c r="G19" s="204"/>
      <c r="H19" s="179"/>
      <c r="I19" s="179"/>
      <c r="J19" s="179"/>
      <c r="K19" s="179"/>
      <c r="L19" s="180"/>
      <c r="M19" s="36">
        <v>9</v>
      </c>
      <c r="N19" s="38"/>
      <c r="O19" s="38">
        <f>O36</f>
        <v>7484</v>
      </c>
      <c r="P19" s="33"/>
      <c r="Q19" s="35" t="str">
        <f t="shared" si="1"/>
        <v/>
      </c>
      <c r="R19" s="221"/>
      <c r="S19" s="204"/>
      <c r="T19" s="179"/>
      <c r="U19" s="179"/>
      <c r="V19" s="179"/>
      <c r="W19" s="179"/>
      <c r="X19" s="180"/>
      <c r="Y19" s="36">
        <v>9</v>
      </c>
      <c r="Z19" s="38"/>
      <c r="AA19" s="38">
        <f>AA36</f>
        <v>7265</v>
      </c>
      <c r="AB19" s="33"/>
      <c r="AC19" s="45" t="str">
        <f t="shared" si="2"/>
        <v/>
      </c>
      <c r="AD19" s="221"/>
      <c r="AF19" s="217"/>
      <c r="AG19" s="235"/>
      <c r="AH19" s="218"/>
      <c r="AI19" s="235"/>
      <c r="AJ19" s="223"/>
      <c r="AM19" s="1"/>
      <c r="AN19" s="1"/>
    </row>
    <row r="20" spans="1:40" ht="14.25" customHeight="1">
      <c r="A20" s="46">
        <v>8</v>
      </c>
      <c r="B20" s="47"/>
      <c r="C20" s="48">
        <f>C35</f>
        <v>7563</v>
      </c>
      <c r="D20" s="33"/>
      <c r="E20" s="35" t="str">
        <f t="shared" si="0"/>
        <v/>
      </c>
      <c r="F20" s="221"/>
      <c r="G20" s="49">
        <v>8</v>
      </c>
      <c r="H20" s="50"/>
      <c r="I20" s="51">
        <f>I35</f>
        <v>7523</v>
      </c>
      <c r="J20" s="27"/>
      <c r="K20" s="29" t="str">
        <f t="shared" ref="K20:K35" si="3">IF(ISBLANK(H20),"",(H20-(I20+J20)))</f>
        <v/>
      </c>
      <c r="L20" s="224"/>
      <c r="M20" s="46">
        <v>8</v>
      </c>
      <c r="N20" s="48"/>
      <c r="O20" s="48">
        <f>O35</f>
        <v>7567</v>
      </c>
      <c r="P20" s="33"/>
      <c r="Q20" s="35" t="str">
        <f t="shared" si="1"/>
        <v/>
      </c>
      <c r="R20" s="221"/>
      <c r="S20" s="49">
        <v>8</v>
      </c>
      <c r="T20" s="51"/>
      <c r="U20" s="51">
        <f>U35</f>
        <v>7605</v>
      </c>
      <c r="V20" s="27"/>
      <c r="W20" s="52" t="str">
        <f t="shared" ref="W20:W27" si="4">IF(ISBLANK(T20),"",(T20-(U20+V20)))</f>
        <v/>
      </c>
      <c r="X20" s="220"/>
      <c r="Y20" s="46">
        <v>8</v>
      </c>
      <c r="Z20" s="48"/>
      <c r="AA20" s="48">
        <f>AA35</f>
        <v>7360</v>
      </c>
      <c r="AB20" s="33"/>
      <c r="AC20" s="45" t="str">
        <f t="shared" si="2"/>
        <v/>
      </c>
      <c r="AD20" s="221"/>
      <c r="AF20" s="227" t="s">
        <v>50</v>
      </c>
      <c r="AG20" s="228">
        <f>SUM(B20:B23,H20:H23)/8 - SUM(C20:C23,I20:I23)/8</f>
        <v>-7590.5</v>
      </c>
      <c r="AH20" s="229" t="s">
        <v>50</v>
      </c>
      <c r="AI20" s="228">
        <f>SUM(N20:N23, T20:T23)/8 - SUM(O20:O23, U20:U23)/8</f>
        <v>-7624.75</v>
      </c>
      <c r="AJ20" s="223">
        <f>AG20-AI20</f>
        <v>34.25</v>
      </c>
      <c r="AM20" s="1"/>
      <c r="AN20" s="1"/>
    </row>
    <row r="21" spans="1:40" ht="14.25" customHeight="1">
      <c r="A21" s="46">
        <v>7</v>
      </c>
      <c r="B21" s="47"/>
      <c r="C21" s="48">
        <f>C34</f>
        <v>7558</v>
      </c>
      <c r="D21" s="33"/>
      <c r="E21" s="35" t="str">
        <f t="shared" si="0"/>
        <v/>
      </c>
      <c r="F21" s="221"/>
      <c r="G21" s="46">
        <v>7</v>
      </c>
      <c r="H21" s="47"/>
      <c r="I21" s="48">
        <f>I34</f>
        <v>7523</v>
      </c>
      <c r="J21" s="33"/>
      <c r="K21" s="35" t="str">
        <f t="shared" si="3"/>
        <v/>
      </c>
      <c r="L21" s="225"/>
      <c r="M21" s="46">
        <v>7</v>
      </c>
      <c r="N21" s="48"/>
      <c r="O21" s="48">
        <f>O34</f>
        <v>7552</v>
      </c>
      <c r="P21" s="33"/>
      <c r="Q21" s="35" t="str">
        <f t="shared" si="1"/>
        <v/>
      </c>
      <c r="R21" s="221"/>
      <c r="S21" s="46">
        <v>7</v>
      </c>
      <c r="T21" s="48"/>
      <c r="U21" s="48">
        <f>U34</f>
        <v>7600</v>
      </c>
      <c r="V21" s="33"/>
      <c r="W21" s="53" t="str">
        <f t="shared" si="4"/>
        <v/>
      </c>
      <c r="X21" s="221"/>
      <c r="Y21" s="46">
        <v>7</v>
      </c>
      <c r="Z21" s="48"/>
      <c r="AA21" s="48">
        <f>AA34</f>
        <v>7295</v>
      </c>
      <c r="AB21" s="33"/>
      <c r="AC21" s="45" t="str">
        <f t="shared" si="2"/>
        <v/>
      </c>
      <c r="AD21" s="221"/>
      <c r="AF21" s="227"/>
      <c r="AG21" s="228"/>
      <c r="AH21" s="229"/>
      <c r="AI21" s="228"/>
      <c r="AJ21" s="223"/>
      <c r="AM21" s="1"/>
      <c r="AN21" s="1"/>
    </row>
    <row r="22" spans="1:40" ht="14.25" customHeight="1">
      <c r="A22" s="46">
        <v>6</v>
      </c>
      <c r="B22" s="47"/>
      <c r="C22" s="48">
        <f>C33</f>
        <v>7638</v>
      </c>
      <c r="D22" s="33"/>
      <c r="E22" s="35" t="str">
        <f t="shared" si="0"/>
        <v/>
      </c>
      <c r="F22" s="221"/>
      <c r="G22" s="46">
        <v>6</v>
      </c>
      <c r="H22" s="47"/>
      <c r="I22" s="48">
        <f>I33</f>
        <v>7593</v>
      </c>
      <c r="J22" s="33"/>
      <c r="K22" s="35" t="str">
        <f t="shared" si="3"/>
        <v/>
      </c>
      <c r="L22" s="225"/>
      <c r="M22" s="46">
        <v>6</v>
      </c>
      <c r="N22" s="48"/>
      <c r="O22" s="48">
        <f>O33</f>
        <v>7612</v>
      </c>
      <c r="P22" s="33"/>
      <c r="Q22" s="35" t="str">
        <f t="shared" si="1"/>
        <v/>
      </c>
      <c r="R22" s="221"/>
      <c r="S22" s="46">
        <v>6</v>
      </c>
      <c r="T22" s="48"/>
      <c r="U22" s="48">
        <f>U33</f>
        <v>7660</v>
      </c>
      <c r="V22" s="33"/>
      <c r="W22" s="53" t="str">
        <f t="shared" si="4"/>
        <v/>
      </c>
      <c r="X22" s="221"/>
      <c r="Y22" s="46">
        <v>6</v>
      </c>
      <c r="Z22" s="48"/>
      <c r="AA22" s="48">
        <f>AA33</f>
        <v>7370</v>
      </c>
      <c r="AB22" s="33"/>
      <c r="AC22" s="45" t="str">
        <f t="shared" si="2"/>
        <v/>
      </c>
      <c r="AD22" s="221"/>
      <c r="AF22" s="227"/>
      <c r="AG22" s="228"/>
      <c r="AH22" s="229"/>
      <c r="AI22" s="228"/>
      <c r="AJ22" s="223"/>
      <c r="AM22" s="1"/>
      <c r="AN22" s="1"/>
    </row>
    <row r="23" spans="1:40" ht="14.25" customHeight="1">
      <c r="A23" s="46">
        <v>5</v>
      </c>
      <c r="B23" s="47"/>
      <c r="C23" s="48">
        <f>C32</f>
        <v>7683</v>
      </c>
      <c r="D23" s="33"/>
      <c r="E23" s="35" t="str">
        <f t="shared" si="0"/>
        <v/>
      </c>
      <c r="F23" s="221"/>
      <c r="G23" s="46">
        <v>5</v>
      </c>
      <c r="H23" s="47"/>
      <c r="I23" s="48">
        <f>I32</f>
        <v>7643</v>
      </c>
      <c r="J23" s="33"/>
      <c r="K23" s="35" t="str">
        <f t="shared" si="3"/>
        <v/>
      </c>
      <c r="L23" s="225"/>
      <c r="M23" s="46">
        <v>5</v>
      </c>
      <c r="N23" s="48"/>
      <c r="O23" s="48">
        <f>O32</f>
        <v>7677</v>
      </c>
      <c r="P23" s="33"/>
      <c r="Q23" s="35" t="str">
        <f t="shared" si="1"/>
        <v/>
      </c>
      <c r="R23" s="221"/>
      <c r="S23" s="46">
        <v>5</v>
      </c>
      <c r="T23" s="48"/>
      <c r="U23" s="48">
        <f>U32</f>
        <v>7725</v>
      </c>
      <c r="V23" s="33"/>
      <c r="W23" s="53" t="str">
        <f t="shared" si="4"/>
        <v/>
      </c>
      <c r="X23" s="221"/>
      <c r="Y23" s="46">
        <v>5</v>
      </c>
      <c r="Z23" s="48"/>
      <c r="AA23" s="48">
        <f>AA32</f>
        <v>7555</v>
      </c>
      <c r="AB23" s="33"/>
      <c r="AC23" s="45" t="str">
        <f t="shared" si="2"/>
        <v/>
      </c>
      <c r="AD23" s="221"/>
      <c r="AF23" s="227"/>
      <c r="AG23" s="228"/>
      <c r="AH23" s="229"/>
      <c r="AI23" s="228"/>
      <c r="AJ23" s="223"/>
      <c r="AM23" s="1"/>
      <c r="AN23" s="1"/>
    </row>
    <row r="24" spans="1:40" ht="14.25" customHeight="1">
      <c r="A24" s="54">
        <v>4</v>
      </c>
      <c r="B24" s="55"/>
      <c r="C24" s="56">
        <f>C31</f>
        <v>7738</v>
      </c>
      <c r="D24" s="33"/>
      <c r="E24" s="35" t="str">
        <f t="shared" si="0"/>
        <v/>
      </c>
      <c r="F24" s="221"/>
      <c r="G24" s="54">
        <v>4</v>
      </c>
      <c r="H24" s="55"/>
      <c r="I24" s="56">
        <f>I31</f>
        <v>7693</v>
      </c>
      <c r="J24" s="33"/>
      <c r="K24" s="35" t="str">
        <f t="shared" si="3"/>
        <v/>
      </c>
      <c r="L24" s="225"/>
      <c r="M24" s="54">
        <v>4</v>
      </c>
      <c r="N24" s="56"/>
      <c r="O24" s="56">
        <f>O31</f>
        <v>7742</v>
      </c>
      <c r="P24" s="33"/>
      <c r="Q24" s="35" t="str">
        <f t="shared" si="1"/>
        <v/>
      </c>
      <c r="R24" s="221"/>
      <c r="S24" s="54">
        <v>4</v>
      </c>
      <c r="T24" s="55"/>
      <c r="U24" s="56">
        <f>U31</f>
        <v>7790</v>
      </c>
      <c r="V24" s="33"/>
      <c r="W24" s="53" t="str">
        <f t="shared" si="4"/>
        <v/>
      </c>
      <c r="X24" s="221"/>
      <c r="Y24" s="54">
        <v>4</v>
      </c>
      <c r="Z24" s="56"/>
      <c r="AA24" s="56">
        <f>AA31</f>
        <v>7705</v>
      </c>
      <c r="AB24" s="33"/>
      <c r="AC24" s="45" t="str">
        <f t="shared" si="2"/>
        <v/>
      </c>
      <c r="AD24" s="221"/>
      <c r="AF24" s="230" t="s">
        <v>49</v>
      </c>
      <c r="AG24" s="236">
        <f>SUM(B24:B27,H24:H27)/8 - SUM(C24:C27,I24:I27)/8</f>
        <v>-7734.25</v>
      </c>
      <c r="AH24" s="238" t="s">
        <v>49</v>
      </c>
      <c r="AI24" s="236">
        <f>SUM(N24:N27,T24:T27)/8 - SUM(O24:O27,U24:U27)/8</f>
        <v>-7780.375</v>
      </c>
      <c r="AJ24" s="223">
        <f>AG24-AI24</f>
        <v>46.125</v>
      </c>
      <c r="AM24" s="1"/>
      <c r="AN24" s="1"/>
    </row>
    <row r="25" spans="1:40" ht="14.25" customHeight="1">
      <c r="A25" s="54">
        <v>3</v>
      </c>
      <c r="B25" s="55"/>
      <c r="C25" s="56">
        <f>C30</f>
        <v>7718</v>
      </c>
      <c r="D25" s="33"/>
      <c r="E25" s="35" t="str">
        <f t="shared" si="0"/>
        <v/>
      </c>
      <c r="F25" s="221"/>
      <c r="G25" s="54">
        <v>3</v>
      </c>
      <c r="H25" s="55"/>
      <c r="I25" s="56">
        <f>I30</f>
        <v>7678</v>
      </c>
      <c r="J25" s="33"/>
      <c r="K25" s="35" t="str">
        <f t="shared" si="3"/>
        <v/>
      </c>
      <c r="L25" s="225"/>
      <c r="M25" s="54">
        <v>3</v>
      </c>
      <c r="N25" s="56"/>
      <c r="O25" s="56">
        <f>O30</f>
        <v>7712</v>
      </c>
      <c r="P25" s="33"/>
      <c r="Q25" s="35" t="str">
        <f t="shared" si="1"/>
        <v/>
      </c>
      <c r="R25" s="221"/>
      <c r="S25" s="54">
        <v>3</v>
      </c>
      <c r="T25" s="55"/>
      <c r="U25" s="56">
        <f>U30</f>
        <v>7765</v>
      </c>
      <c r="V25" s="33"/>
      <c r="W25" s="53" t="str">
        <f t="shared" si="4"/>
        <v/>
      </c>
      <c r="X25" s="221"/>
      <c r="Y25" s="54">
        <v>3</v>
      </c>
      <c r="Z25" s="56"/>
      <c r="AA25" s="56">
        <f>AA30</f>
        <v>7740</v>
      </c>
      <c r="AB25" s="33"/>
      <c r="AC25" s="45" t="str">
        <f t="shared" si="2"/>
        <v/>
      </c>
      <c r="AD25" s="221"/>
      <c r="AF25" s="230"/>
      <c r="AG25" s="236"/>
      <c r="AH25" s="238"/>
      <c r="AI25" s="236"/>
      <c r="AJ25" s="223"/>
      <c r="AM25" s="1"/>
      <c r="AN25" s="1"/>
    </row>
    <row r="26" spans="1:40" ht="14.25" customHeight="1">
      <c r="A26" s="54">
        <v>2</v>
      </c>
      <c r="B26" s="55"/>
      <c r="C26" s="56">
        <f>C29</f>
        <v>7763</v>
      </c>
      <c r="D26" s="33"/>
      <c r="E26" s="35" t="str">
        <f t="shared" si="0"/>
        <v/>
      </c>
      <c r="F26" s="221"/>
      <c r="G26" s="54">
        <v>2</v>
      </c>
      <c r="H26" s="55"/>
      <c r="I26" s="56">
        <f>I29</f>
        <v>7718</v>
      </c>
      <c r="J26" s="33"/>
      <c r="K26" s="35" t="str">
        <f t="shared" si="3"/>
        <v/>
      </c>
      <c r="L26" s="225"/>
      <c r="M26" s="54">
        <v>2</v>
      </c>
      <c r="N26" s="56"/>
      <c r="O26" s="56">
        <f>O29</f>
        <v>7752</v>
      </c>
      <c r="P26" s="33"/>
      <c r="Q26" s="35" t="str">
        <f t="shared" si="1"/>
        <v/>
      </c>
      <c r="R26" s="221"/>
      <c r="S26" s="54">
        <v>2</v>
      </c>
      <c r="T26" s="55"/>
      <c r="U26" s="56">
        <f>U29</f>
        <v>7805</v>
      </c>
      <c r="V26" s="33"/>
      <c r="W26" s="53" t="str">
        <f t="shared" si="4"/>
        <v/>
      </c>
      <c r="X26" s="221"/>
      <c r="Y26" s="54">
        <v>2</v>
      </c>
      <c r="Z26" s="56"/>
      <c r="AA26" s="56">
        <f>AA29</f>
        <v>7935</v>
      </c>
      <c r="AB26" s="33"/>
      <c r="AC26" s="45" t="str">
        <f t="shared" si="2"/>
        <v/>
      </c>
      <c r="AD26" s="221"/>
      <c r="AF26" s="230"/>
      <c r="AG26" s="236"/>
      <c r="AH26" s="238"/>
      <c r="AI26" s="236"/>
      <c r="AJ26" s="223"/>
      <c r="AM26" s="1"/>
      <c r="AN26" s="1"/>
    </row>
    <row r="27" spans="1:40" ht="14.25" customHeight="1" thickBot="1">
      <c r="A27" s="57">
        <v>1</v>
      </c>
      <c r="B27" s="58"/>
      <c r="C27" s="59">
        <f>C28</f>
        <v>7803</v>
      </c>
      <c r="D27" s="60"/>
      <c r="E27" s="61" t="str">
        <f t="shared" si="0"/>
        <v/>
      </c>
      <c r="F27" s="222"/>
      <c r="G27" s="57">
        <v>1</v>
      </c>
      <c r="H27" s="58"/>
      <c r="I27" s="59">
        <f>I28</f>
        <v>7763</v>
      </c>
      <c r="J27" s="60"/>
      <c r="K27" s="61" t="str">
        <f t="shared" si="3"/>
        <v/>
      </c>
      <c r="L27" s="226"/>
      <c r="M27" s="57">
        <v>1</v>
      </c>
      <c r="N27" s="59"/>
      <c r="O27" s="59">
        <f>O28</f>
        <v>7812</v>
      </c>
      <c r="P27" s="60"/>
      <c r="Q27" s="61" t="str">
        <f t="shared" si="1"/>
        <v/>
      </c>
      <c r="R27" s="222"/>
      <c r="S27" s="57">
        <v>1</v>
      </c>
      <c r="T27" s="58"/>
      <c r="U27" s="59">
        <f>U28</f>
        <v>7865</v>
      </c>
      <c r="V27" s="60"/>
      <c r="W27" s="62" t="str">
        <f t="shared" si="4"/>
        <v/>
      </c>
      <c r="X27" s="222"/>
      <c r="Y27" s="57">
        <v>1</v>
      </c>
      <c r="Z27" s="59"/>
      <c r="AA27" s="59">
        <f>AA28</f>
        <v>8160</v>
      </c>
      <c r="AB27" s="60"/>
      <c r="AC27" s="63" t="str">
        <f t="shared" si="2"/>
        <v/>
      </c>
      <c r="AD27" s="222"/>
      <c r="AF27" s="231"/>
      <c r="AG27" s="237"/>
      <c r="AH27" s="239"/>
      <c r="AI27" s="237"/>
      <c r="AJ27" s="240"/>
      <c r="AM27" s="1"/>
      <c r="AN27" s="1"/>
    </row>
    <row r="28" spans="1:40" ht="14.25" customHeight="1">
      <c r="A28" s="64">
        <v>1</v>
      </c>
      <c r="B28" s="65"/>
      <c r="C28" s="66">
        <f t="shared" ref="C28:C44" si="5">G62</f>
        <v>7803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7763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7812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7865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8160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41" t="s">
        <v>49</v>
      </c>
      <c r="AG28" s="242">
        <f>SUM(B28:B31,H28:H31)/8 - SUM(C28:C31,I28:I31)/8</f>
        <v>-7734.25</v>
      </c>
      <c r="AH28" s="243" t="s">
        <v>49</v>
      </c>
      <c r="AI28" s="242">
        <f>SUM(N28:N31,T28:T31)/8 - SUM(O28:O31,U28:U31)/8</f>
        <v>-7780.375</v>
      </c>
      <c r="AJ28" s="244">
        <f>AG28-AI28</f>
        <v>46.125</v>
      </c>
      <c r="AM28" s="1"/>
      <c r="AN28" s="1"/>
    </row>
    <row r="29" spans="1:40" ht="14.25" customHeight="1">
      <c r="A29" s="54">
        <v>2</v>
      </c>
      <c r="B29" s="55"/>
      <c r="C29" s="56">
        <f t="shared" si="5"/>
        <v>7763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7718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7752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7805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7935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30"/>
      <c r="AG29" s="236"/>
      <c r="AH29" s="238"/>
      <c r="AI29" s="236"/>
      <c r="AJ29" s="223"/>
      <c r="AM29" s="1"/>
      <c r="AN29" s="1"/>
    </row>
    <row r="30" spans="1:40" ht="14.25" customHeight="1">
      <c r="A30" s="54">
        <v>3</v>
      </c>
      <c r="B30" s="55"/>
      <c r="C30" s="56">
        <f t="shared" si="5"/>
        <v>7718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7678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7712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7765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7740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30"/>
      <c r="AG30" s="236"/>
      <c r="AH30" s="238"/>
      <c r="AI30" s="236"/>
      <c r="AJ30" s="223"/>
      <c r="AM30" s="1"/>
      <c r="AN30" s="1"/>
    </row>
    <row r="31" spans="1:40" ht="14.25" customHeight="1">
      <c r="A31" s="54">
        <v>4</v>
      </c>
      <c r="B31" s="55"/>
      <c r="C31" s="56">
        <f t="shared" si="5"/>
        <v>7738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7693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7742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7790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7705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30"/>
      <c r="AG31" s="236"/>
      <c r="AH31" s="238"/>
      <c r="AI31" s="236"/>
      <c r="AJ31" s="223"/>
      <c r="AM31" s="1"/>
      <c r="AN31" s="1"/>
    </row>
    <row r="32" spans="1:40" ht="14.25" customHeight="1">
      <c r="A32" s="46">
        <v>5</v>
      </c>
      <c r="B32" s="47"/>
      <c r="C32" s="48">
        <f t="shared" si="5"/>
        <v>7683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7643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7677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7725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7555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227" t="s">
        <v>50</v>
      </c>
      <c r="AG32" s="228">
        <f>SUM(B32:B35,H32:H35)/8 - SUM(I32:I35,C32:C35)/8</f>
        <v>-7590.5</v>
      </c>
      <c r="AH32" s="229" t="s">
        <v>50</v>
      </c>
      <c r="AI32" s="228">
        <f>SUM(N32:N35, T32:T35)/8 - SUM(O32:O35, U32:U35)/8</f>
        <v>-7624.75</v>
      </c>
      <c r="AJ32" s="223">
        <f>AG32-AI32</f>
        <v>34.25</v>
      </c>
      <c r="AM32" s="1"/>
      <c r="AN32" s="1"/>
    </row>
    <row r="33" spans="1:43" ht="14.25" customHeight="1">
      <c r="A33" s="46">
        <v>6</v>
      </c>
      <c r="B33" s="47"/>
      <c r="C33" s="48">
        <f t="shared" si="5"/>
        <v>7638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7593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7612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7660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7370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227"/>
      <c r="AG33" s="228"/>
      <c r="AH33" s="229"/>
      <c r="AI33" s="228"/>
      <c r="AJ33" s="223"/>
      <c r="AM33" s="1"/>
      <c r="AN33" s="1"/>
    </row>
    <row r="34" spans="1:43" ht="14.25" customHeight="1">
      <c r="A34" s="46">
        <v>7</v>
      </c>
      <c r="B34" s="47"/>
      <c r="C34" s="48">
        <f t="shared" si="5"/>
        <v>7558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7523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7552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7600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7295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227"/>
      <c r="AG34" s="228"/>
      <c r="AH34" s="229"/>
      <c r="AI34" s="228"/>
      <c r="AJ34" s="223"/>
      <c r="AM34" s="1"/>
      <c r="AN34" s="1"/>
    </row>
    <row r="35" spans="1:43" ht="14.25" customHeight="1" thickBot="1">
      <c r="A35" s="46">
        <v>8</v>
      </c>
      <c r="B35" s="47"/>
      <c r="C35" s="48">
        <f t="shared" si="5"/>
        <v>7563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7523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7567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7605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7360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227"/>
      <c r="AG35" s="228"/>
      <c r="AH35" s="229"/>
      <c r="AI35" s="228"/>
      <c r="AJ35" s="223"/>
      <c r="AM35" s="1"/>
      <c r="AN35" s="1"/>
    </row>
    <row r="36" spans="1:43" ht="14.25" customHeight="1">
      <c r="A36" s="36">
        <v>9</v>
      </c>
      <c r="B36" s="37"/>
      <c r="C36" s="38">
        <f t="shared" si="5"/>
        <v>7495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201" t="s">
        <v>30</v>
      </c>
      <c r="H36" s="202"/>
      <c r="I36" s="202"/>
      <c r="J36" s="202"/>
      <c r="K36" s="202"/>
      <c r="L36" s="203"/>
      <c r="M36" s="36">
        <v>9</v>
      </c>
      <c r="N36" s="38"/>
      <c r="O36" s="38">
        <f t="shared" si="7"/>
        <v>7484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201" t="s">
        <v>30</v>
      </c>
      <c r="T36" s="202"/>
      <c r="U36" s="202"/>
      <c r="V36" s="202"/>
      <c r="W36" s="202"/>
      <c r="X36" s="203"/>
      <c r="Y36" s="36">
        <v>9</v>
      </c>
      <c r="Z36" s="38"/>
      <c r="AA36" s="38">
        <f t="shared" si="9"/>
        <v>7265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217" t="s">
        <v>51</v>
      </c>
      <c r="AG36" s="235">
        <f>SUM(B36:B42)/8 - SUM(C36:C42)/8</f>
        <v>-6420</v>
      </c>
      <c r="AH36" s="218" t="s">
        <v>51</v>
      </c>
      <c r="AI36" s="235">
        <f>SUM(N36:N42)/8 - SUM(O36:O42)/8</f>
        <v>-6394.75</v>
      </c>
      <c r="AJ36" s="223">
        <f>AG36-AI36</f>
        <v>-25.25</v>
      </c>
      <c r="AM36" s="1"/>
      <c r="AN36" s="1"/>
    </row>
    <row r="37" spans="1:43" ht="14.25" customHeight="1">
      <c r="A37" s="36">
        <v>10</v>
      </c>
      <c r="B37" s="37"/>
      <c r="C37" s="38">
        <f t="shared" si="5"/>
        <v>7440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205"/>
      <c r="H37" s="206"/>
      <c r="I37" s="206"/>
      <c r="J37" s="206"/>
      <c r="K37" s="206"/>
      <c r="L37" s="207"/>
      <c r="M37" s="36">
        <v>10</v>
      </c>
      <c r="N37" s="38"/>
      <c r="O37" s="38">
        <f t="shared" si="7"/>
        <v>7414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205"/>
      <c r="T37" s="206"/>
      <c r="U37" s="206"/>
      <c r="V37" s="206"/>
      <c r="W37" s="206"/>
      <c r="X37" s="207"/>
      <c r="Y37" s="36">
        <v>10</v>
      </c>
      <c r="Z37" s="38"/>
      <c r="AA37" s="38">
        <f t="shared" si="9"/>
        <v>7175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217"/>
      <c r="AG37" s="235"/>
      <c r="AH37" s="218"/>
      <c r="AI37" s="235"/>
      <c r="AJ37" s="223"/>
      <c r="AM37" s="1"/>
      <c r="AN37" s="1"/>
    </row>
    <row r="38" spans="1:43" ht="14.25" customHeight="1">
      <c r="A38" s="36">
        <v>11</v>
      </c>
      <c r="B38" s="37"/>
      <c r="C38" s="38">
        <f t="shared" si="5"/>
        <v>7350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205"/>
      <c r="H38" s="206"/>
      <c r="I38" s="206"/>
      <c r="J38" s="206"/>
      <c r="K38" s="206"/>
      <c r="L38" s="207"/>
      <c r="M38" s="36">
        <v>11</v>
      </c>
      <c r="N38" s="38"/>
      <c r="O38" s="38">
        <f t="shared" si="7"/>
        <v>7319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205"/>
      <c r="T38" s="206"/>
      <c r="U38" s="206"/>
      <c r="V38" s="206"/>
      <c r="W38" s="206"/>
      <c r="X38" s="207"/>
      <c r="Y38" s="36">
        <v>11</v>
      </c>
      <c r="Z38" s="38"/>
      <c r="AA38" s="38">
        <f t="shared" si="9"/>
        <v>7185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217"/>
      <c r="AG38" s="235"/>
      <c r="AH38" s="218"/>
      <c r="AI38" s="235"/>
      <c r="AJ38" s="223"/>
      <c r="AM38" s="1"/>
      <c r="AN38" s="1"/>
    </row>
    <row r="39" spans="1:43" ht="14.25" customHeight="1" thickBot="1">
      <c r="A39" s="36">
        <v>12</v>
      </c>
      <c r="B39" s="37"/>
      <c r="C39" s="38">
        <f t="shared" si="5"/>
        <v>7345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205"/>
      <c r="H39" s="206"/>
      <c r="I39" s="206"/>
      <c r="J39" s="206"/>
      <c r="K39" s="206"/>
      <c r="L39" s="207"/>
      <c r="M39" s="36">
        <v>12</v>
      </c>
      <c r="N39" s="38"/>
      <c r="O39" s="38">
        <f t="shared" si="7"/>
        <v>7309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205"/>
      <c r="T39" s="206"/>
      <c r="U39" s="206"/>
      <c r="V39" s="206"/>
      <c r="W39" s="206"/>
      <c r="X39" s="207"/>
      <c r="Y39" s="80">
        <v>12</v>
      </c>
      <c r="Z39" s="81"/>
      <c r="AA39" s="81">
        <f t="shared" si="9"/>
        <v>7335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217"/>
      <c r="AG39" s="235"/>
      <c r="AH39" s="218"/>
      <c r="AI39" s="235"/>
      <c r="AJ39" s="223"/>
      <c r="AM39" s="1"/>
      <c r="AN39" s="1"/>
    </row>
    <row r="40" spans="1:43" ht="14.25" customHeight="1">
      <c r="A40" s="40">
        <v>13</v>
      </c>
      <c r="B40" s="41"/>
      <c r="C40" s="42">
        <f t="shared" si="5"/>
        <v>7265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205"/>
      <c r="H40" s="206"/>
      <c r="I40" s="206"/>
      <c r="J40" s="206"/>
      <c r="K40" s="206"/>
      <c r="L40" s="207"/>
      <c r="M40" s="36">
        <v>13</v>
      </c>
      <c r="N40" s="38"/>
      <c r="O40" s="38">
        <f t="shared" si="7"/>
        <v>7234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205"/>
      <c r="T40" s="206"/>
      <c r="U40" s="206"/>
      <c r="V40" s="206"/>
      <c r="W40" s="206"/>
      <c r="X40" s="207"/>
      <c r="Y40" s="201" t="s">
        <v>30</v>
      </c>
      <c r="Z40" s="202"/>
      <c r="AA40" s="202"/>
      <c r="AB40" s="202"/>
      <c r="AC40" s="202"/>
      <c r="AD40" s="203"/>
      <c r="AF40" s="217"/>
      <c r="AG40" s="235"/>
      <c r="AH40" s="218"/>
      <c r="AI40" s="235"/>
      <c r="AJ40" s="223"/>
      <c r="AM40" s="1"/>
      <c r="AN40" s="1"/>
    </row>
    <row r="41" spans="1:43" ht="14.25" customHeight="1">
      <c r="A41" s="40">
        <v>14</v>
      </c>
      <c r="B41" s="41"/>
      <c r="C41" s="42">
        <f t="shared" si="5"/>
        <v>7230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205"/>
      <c r="H41" s="206"/>
      <c r="I41" s="206"/>
      <c r="J41" s="206"/>
      <c r="K41" s="206"/>
      <c r="L41" s="207"/>
      <c r="M41" s="36">
        <v>14</v>
      </c>
      <c r="N41" s="38"/>
      <c r="O41" s="38">
        <f t="shared" si="7"/>
        <v>7199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205"/>
      <c r="T41" s="206"/>
      <c r="U41" s="206"/>
      <c r="V41" s="206"/>
      <c r="W41" s="206"/>
      <c r="X41" s="207"/>
      <c r="Y41" s="205"/>
      <c r="Z41" s="206"/>
      <c r="AA41" s="206"/>
      <c r="AB41" s="206"/>
      <c r="AC41" s="206"/>
      <c r="AD41" s="207"/>
      <c r="AF41" s="217"/>
      <c r="AG41" s="235"/>
      <c r="AH41" s="218"/>
      <c r="AI41" s="235"/>
      <c r="AJ41" s="223"/>
      <c r="AM41" s="1"/>
      <c r="AN41" s="1"/>
    </row>
    <row r="42" spans="1:43" ht="14.25" customHeight="1">
      <c r="A42" s="36">
        <v>15</v>
      </c>
      <c r="B42" s="37"/>
      <c r="C42" s="38">
        <f t="shared" si="5"/>
        <v>7235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205"/>
      <c r="H42" s="206"/>
      <c r="I42" s="206"/>
      <c r="J42" s="206"/>
      <c r="K42" s="206"/>
      <c r="L42" s="207"/>
      <c r="M42" s="36">
        <v>15</v>
      </c>
      <c r="N42" s="38"/>
      <c r="O42" s="38">
        <f t="shared" si="7"/>
        <v>7199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205"/>
      <c r="T42" s="206"/>
      <c r="U42" s="206"/>
      <c r="V42" s="206"/>
      <c r="W42" s="206"/>
      <c r="X42" s="207"/>
      <c r="Y42" s="205"/>
      <c r="Z42" s="206"/>
      <c r="AA42" s="206"/>
      <c r="AB42" s="206"/>
      <c r="AC42" s="206"/>
      <c r="AD42" s="207"/>
      <c r="AF42" s="217"/>
      <c r="AG42" s="235"/>
      <c r="AH42" s="218"/>
      <c r="AI42" s="235"/>
      <c r="AJ42" s="223"/>
      <c r="AM42" s="1"/>
      <c r="AN42" s="1"/>
      <c r="AQ42" s="139"/>
    </row>
    <row r="43" spans="1:43" ht="14.25" customHeight="1">
      <c r="A43" s="30">
        <v>16</v>
      </c>
      <c r="B43" s="31"/>
      <c r="C43" s="32">
        <f t="shared" si="5"/>
        <v>7020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205"/>
      <c r="H43" s="206"/>
      <c r="I43" s="206"/>
      <c r="J43" s="206"/>
      <c r="K43" s="206"/>
      <c r="L43" s="207"/>
      <c r="M43" s="30">
        <v>16</v>
      </c>
      <c r="N43" s="32"/>
      <c r="O43" s="32">
        <f t="shared" si="7"/>
        <v>6995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205"/>
      <c r="T43" s="206"/>
      <c r="U43" s="206"/>
      <c r="V43" s="206"/>
      <c r="W43" s="206"/>
      <c r="X43" s="207"/>
      <c r="Y43" s="205"/>
      <c r="Z43" s="206"/>
      <c r="AA43" s="206"/>
      <c r="AB43" s="206"/>
      <c r="AC43" s="206"/>
      <c r="AD43" s="207"/>
      <c r="AF43" s="232" t="s">
        <v>46</v>
      </c>
      <c r="AG43" s="233">
        <f>SUM(B43:B45)/3-SUM(C43:C45)/3</f>
        <v>-6940.666666666667</v>
      </c>
      <c r="AH43" s="234" t="s">
        <v>46</v>
      </c>
      <c r="AI43" s="233">
        <f>SUM(N43:N45)/3-SUM(O43:O45)/3</f>
        <v>-6944</v>
      </c>
      <c r="AJ43" s="223">
        <f>AG43-AI43</f>
        <v>3.3333333333330302</v>
      </c>
      <c r="AM43" s="1"/>
      <c r="AN43" s="1"/>
    </row>
    <row r="44" spans="1:43" ht="14.25" customHeight="1">
      <c r="A44" s="82">
        <v>17</v>
      </c>
      <c r="B44" s="83"/>
      <c r="C44" s="84">
        <f t="shared" si="5"/>
        <v>6906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205"/>
      <c r="H44" s="206"/>
      <c r="I44" s="206"/>
      <c r="J44" s="206"/>
      <c r="K44" s="206"/>
      <c r="L44" s="207"/>
      <c r="M44" s="30">
        <v>17</v>
      </c>
      <c r="N44" s="32"/>
      <c r="O44" s="32">
        <f t="shared" si="7"/>
        <v>6916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205"/>
      <c r="T44" s="206"/>
      <c r="U44" s="206"/>
      <c r="V44" s="206"/>
      <c r="W44" s="206"/>
      <c r="X44" s="207"/>
      <c r="Y44" s="205"/>
      <c r="Z44" s="206"/>
      <c r="AA44" s="206"/>
      <c r="AB44" s="206"/>
      <c r="AC44" s="206"/>
      <c r="AD44" s="207"/>
      <c r="AF44" s="232"/>
      <c r="AG44" s="233"/>
      <c r="AH44" s="234"/>
      <c r="AI44" s="233"/>
      <c r="AJ44" s="273"/>
      <c r="AM44" s="1"/>
      <c r="AN44" s="1"/>
    </row>
    <row r="45" spans="1:43" ht="14.25" customHeight="1" thickBot="1">
      <c r="A45" s="85">
        <v>18</v>
      </c>
      <c r="B45" s="86"/>
      <c r="C45" s="87">
        <f>G79</f>
        <v>6896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205"/>
      <c r="H45" s="206"/>
      <c r="I45" s="206"/>
      <c r="J45" s="206"/>
      <c r="K45" s="206"/>
      <c r="L45" s="207"/>
      <c r="M45" s="82">
        <v>18</v>
      </c>
      <c r="N45" s="84"/>
      <c r="O45" s="84">
        <f t="shared" si="7"/>
        <v>6921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205"/>
      <c r="T45" s="206"/>
      <c r="U45" s="206"/>
      <c r="V45" s="206"/>
      <c r="W45" s="206"/>
      <c r="X45" s="207"/>
      <c r="Y45" s="205"/>
      <c r="Z45" s="206"/>
      <c r="AA45" s="206"/>
      <c r="AB45" s="206"/>
      <c r="AC45" s="206"/>
      <c r="AD45" s="207"/>
      <c r="AF45" s="270"/>
      <c r="AG45" s="271"/>
      <c r="AH45" s="272"/>
      <c r="AI45" s="271"/>
      <c r="AJ45" s="274"/>
    </row>
    <row r="46" spans="1:43" ht="14.25" customHeight="1">
      <c r="A46" s="201" t="s">
        <v>54</v>
      </c>
      <c r="B46" s="202"/>
      <c r="C46" s="202"/>
      <c r="D46" s="202"/>
      <c r="E46" s="202"/>
      <c r="F46" s="203"/>
      <c r="G46" s="205"/>
      <c r="H46" s="206"/>
      <c r="I46" s="206"/>
      <c r="J46" s="206"/>
      <c r="K46" s="206"/>
      <c r="L46" s="207"/>
      <c r="M46" s="208" t="s">
        <v>30</v>
      </c>
      <c r="N46" s="209"/>
      <c r="O46" s="209"/>
      <c r="P46" s="209"/>
      <c r="Q46" s="209"/>
      <c r="R46" s="210"/>
      <c r="S46" s="205"/>
      <c r="T46" s="206"/>
      <c r="U46" s="206"/>
      <c r="V46" s="206"/>
      <c r="W46" s="206"/>
      <c r="X46" s="207"/>
      <c r="Y46" s="205"/>
      <c r="Z46" s="206"/>
      <c r="AA46" s="206"/>
      <c r="AB46" s="206"/>
      <c r="AC46" s="206"/>
      <c r="AD46" s="207"/>
      <c r="AF46" s="263" t="s">
        <v>30</v>
      </c>
      <c r="AG46" s="264"/>
      <c r="AH46" s="264"/>
      <c r="AI46" s="264"/>
      <c r="AJ46" s="265"/>
    </row>
    <row r="47" spans="1:43" ht="14.25" customHeight="1" thickBot="1">
      <c r="A47" s="204"/>
      <c r="B47" s="179"/>
      <c r="C47" s="179"/>
      <c r="D47" s="179"/>
      <c r="E47" s="179"/>
      <c r="F47" s="180"/>
      <c r="G47" s="204"/>
      <c r="H47" s="179"/>
      <c r="I47" s="179"/>
      <c r="J47" s="179"/>
      <c r="K47" s="179"/>
      <c r="L47" s="180"/>
      <c r="M47" s="211"/>
      <c r="N47" s="212"/>
      <c r="O47" s="212"/>
      <c r="P47" s="212"/>
      <c r="Q47" s="212"/>
      <c r="R47" s="213"/>
      <c r="S47" s="204"/>
      <c r="T47" s="179"/>
      <c r="U47" s="179"/>
      <c r="V47" s="179"/>
      <c r="W47" s="179"/>
      <c r="X47" s="180"/>
      <c r="Y47" s="204"/>
      <c r="Z47" s="179"/>
      <c r="AA47" s="179"/>
      <c r="AB47" s="179"/>
      <c r="AC47" s="179"/>
      <c r="AD47" s="180"/>
      <c r="AF47" s="172"/>
      <c r="AG47" s="173"/>
      <c r="AH47" s="173"/>
      <c r="AI47" s="173"/>
      <c r="AJ47" s="174"/>
    </row>
    <row r="48" spans="1:43" ht="14.25" customHeight="1">
      <c r="AI48" s="2" t="s">
        <v>91</v>
      </c>
    </row>
    <row r="49" spans="1:35" ht="14.25" customHeight="1">
      <c r="AI49" s="2" t="s">
        <v>92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266"/>
      <c r="I51" s="177" t="s">
        <v>37</v>
      </c>
      <c r="J51" s="178"/>
      <c r="K51" s="178"/>
      <c r="L51" s="178"/>
      <c r="M51" s="178"/>
      <c r="N51" s="266"/>
      <c r="P51" s="267" t="s">
        <v>28</v>
      </c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9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245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7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140</v>
      </c>
      <c r="K53" s="99"/>
      <c r="L53" s="100"/>
      <c r="M53" s="43">
        <f>K53-J53</f>
        <v>-140</v>
      </c>
      <c r="N53" s="101">
        <f>L53-J53</f>
        <v>-140</v>
      </c>
      <c r="P53" s="248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50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130</v>
      </c>
      <c r="K54" s="105"/>
      <c r="L54" s="106"/>
      <c r="M54" s="80">
        <f>K54-J54</f>
        <v>-130</v>
      </c>
      <c r="N54" s="107">
        <f t="shared" ref="N54" si="12">L54-J54</f>
        <v>-130</v>
      </c>
      <c r="P54" s="248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50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248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50"/>
    </row>
    <row r="56" spans="1:35" ht="14.25" customHeight="1" thickBot="1">
      <c r="P56" s="251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3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254" t="s">
        <v>3</v>
      </c>
      <c r="B60" s="255"/>
      <c r="C60" s="255"/>
      <c r="D60" s="255"/>
      <c r="E60" s="255"/>
      <c r="F60" s="255"/>
      <c r="G60" s="256"/>
      <c r="I60" s="254" t="s">
        <v>9</v>
      </c>
      <c r="J60" s="255"/>
      <c r="K60" s="255"/>
      <c r="L60" s="255"/>
      <c r="M60" s="255"/>
      <c r="N60" s="255"/>
      <c r="O60" s="256"/>
      <c r="Q60" s="257" t="s">
        <v>10</v>
      </c>
      <c r="R60" s="258"/>
      <c r="S60" s="258"/>
      <c r="T60" s="258"/>
      <c r="U60" s="258"/>
      <c r="V60" s="258"/>
      <c r="W60" s="258"/>
      <c r="X60" s="259"/>
      <c r="Z60" s="257" t="s">
        <v>4</v>
      </c>
      <c r="AA60" s="258"/>
      <c r="AB60" s="258"/>
      <c r="AC60" s="258"/>
      <c r="AD60" s="258"/>
      <c r="AE60" s="258"/>
      <c r="AF60" s="258"/>
      <c r="AG60" s="259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88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405</v>
      </c>
      <c r="C62" s="111">
        <v>750</v>
      </c>
      <c r="D62" s="111">
        <v>1070</v>
      </c>
      <c r="E62" s="112">
        <v>5105</v>
      </c>
      <c r="F62" s="113">
        <v>-47</v>
      </c>
      <c r="G62" s="114">
        <f t="shared" ref="G62:G69" si="13">B62+C62+D62+E62+F62+$W$4+$U$4</f>
        <v>7803</v>
      </c>
      <c r="I62" s="36">
        <v>1</v>
      </c>
      <c r="J62" s="110">
        <v>365</v>
      </c>
      <c r="K62" s="38">
        <f>C62</f>
        <v>750</v>
      </c>
      <c r="L62" s="38">
        <f>D62</f>
        <v>1070</v>
      </c>
      <c r="M62" s="38">
        <f>E62</f>
        <v>5105</v>
      </c>
      <c r="N62" s="113">
        <v>-47</v>
      </c>
      <c r="O62" s="114">
        <f t="shared" ref="O62:O69" si="14">J62+K62+L62+M62+N62+$W$4+$U$4</f>
        <v>7763</v>
      </c>
      <c r="Q62" s="36">
        <v>1</v>
      </c>
      <c r="R62" s="110">
        <v>460</v>
      </c>
      <c r="S62" s="111">
        <v>1310</v>
      </c>
      <c r="T62" s="115"/>
      <c r="U62" s="38"/>
      <c r="V62" s="112">
        <v>5545</v>
      </c>
      <c r="W62" s="113">
        <v>-23</v>
      </c>
      <c r="X62" s="114">
        <f t="shared" ref="X62:X69" si="15">R62+S62+T62+V62+W62+$AC$4+$U$4</f>
        <v>7812</v>
      </c>
      <c r="Z62" s="109">
        <v>1</v>
      </c>
      <c r="AA62" s="110">
        <v>785</v>
      </c>
      <c r="AB62" s="111">
        <v>1260</v>
      </c>
      <c r="AC62" s="111">
        <v>2540</v>
      </c>
      <c r="AD62" s="112">
        <v>3515</v>
      </c>
      <c r="AE62" s="116">
        <v>90</v>
      </c>
      <c r="AF62" s="113">
        <v>-30</v>
      </c>
      <c r="AG62" s="114">
        <f t="shared" ref="AG62:AG73" si="16">AA62+AB62+AD62+AE62+AF62+AC62</f>
        <v>8160</v>
      </c>
    </row>
    <row r="63" spans="1:35" ht="14.25" customHeight="1">
      <c r="A63" s="36">
        <v>2</v>
      </c>
      <c r="B63" s="110">
        <v>400</v>
      </c>
      <c r="C63" s="111">
        <v>715</v>
      </c>
      <c r="D63" s="38">
        <f>D62</f>
        <v>1070</v>
      </c>
      <c r="E63" s="38">
        <f>E62</f>
        <v>5105</v>
      </c>
      <c r="F63" s="113">
        <v>-47</v>
      </c>
      <c r="G63" s="114">
        <f t="shared" si="13"/>
        <v>7763</v>
      </c>
      <c r="I63" s="36">
        <v>2</v>
      </c>
      <c r="J63" s="110">
        <v>355</v>
      </c>
      <c r="K63" s="38">
        <f t="shared" ref="K63:K69" si="17">C63</f>
        <v>715</v>
      </c>
      <c r="L63" s="38">
        <f>D62</f>
        <v>1070</v>
      </c>
      <c r="M63" s="38">
        <f>M62</f>
        <v>5105</v>
      </c>
      <c r="N63" s="113">
        <v>-47</v>
      </c>
      <c r="O63" s="114">
        <f t="shared" si="14"/>
        <v>7718</v>
      </c>
      <c r="Q63" s="36">
        <v>2</v>
      </c>
      <c r="R63" s="110">
        <v>400</v>
      </c>
      <c r="S63" s="38">
        <f>S62</f>
        <v>1310</v>
      </c>
      <c r="T63" s="38"/>
      <c r="U63" s="38"/>
      <c r="V63" s="38">
        <f>V62</f>
        <v>5545</v>
      </c>
      <c r="W63" s="113">
        <v>-23</v>
      </c>
      <c r="X63" s="114">
        <f t="shared" si="15"/>
        <v>7752</v>
      </c>
      <c r="Z63" s="109">
        <v>2</v>
      </c>
      <c r="AA63" s="110">
        <v>560</v>
      </c>
      <c r="AB63" s="38">
        <f>AB62</f>
        <v>1260</v>
      </c>
      <c r="AC63" s="38">
        <f>AC62</f>
        <v>2540</v>
      </c>
      <c r="AD63" s="38">
        <f>AD62</f>
        <v>3515</v>
      </c>
      <c r="AE63" s="38">
        <f>AE62</f>
        <v>90</v>
      </c>
      <c r="AF63" s="113">
        <v>-30</v>
      </c>
      <c r="AG63" s="114">
        <f t="shared" si="16"/>
        <v>7935</v>
      </c>
    </row>
    <row r="64" spans="1:35" ht="14.25" customHeight="1">
      <c r="A64" s="36">
        <v>3</v>
      </c>
      <c r="B64" s="110">
        <v>395</v>
      </c>
      <c r="C64" s="111">
        <v>705</v>
      </c>
      <c r="D64" s="111">
        <v>1040</v>
      </c>
      <c r="E64" s="38">
        <f>E62</f>
        <v>5105</v>
      </c>
      <c r="F64" s="113">
        <v>-47</v>
      </c>
      <c r="G64" s="114">
        <f t="shared" si="13"/>
        <v>7718</v>
      </c>
      <c r="I64" s="36">
        <v>3</v>
      </c>
      <c r="J64" s="110">
        <v>355</v>
      </c>
      <c r="K64" s="38">
        <f t="shared" si="17"/>
        <v>705</v>
      </c>
      <c r="L64" s="38">
        <f>D64</f>
        <v>1040</v>
      </c>
      <c r="M64" s="38">
        <f>M62</f>
        <v>5105</v>
      </c>
      <c r="N64" s="113">
        <v>-47</v>
      </c>
      <c r="O64" s="114">
        <f t="shared" si="14"/>
        <v>7678</v>
      </c>
      <c r="Q64" s="36">
        <v>3</v>
      </c>
      <c r="R64" s="110">
        <v>430</v>
      </c>
      <c r="S64" s="111">
        <v>1240</v>
      </c>
      <c r="T64" s="38"/>
      <c r="U64" s="38"/>
      <c r="V64" s="38">
        <f>V62</f>
        <v>5545</v>
      </c>
      <c r="W64" s="113">
        <v>-23</v>
      </c>
      <c r="X64" s="114">
        <f t="shared" si="15"/>
        <v>7712</v>
      </c>
      <c r="Z64" s="109">
        <v>3</v>
      </c>
      <c r="AA64" s="110">
        <v>675</v>
      </c>
      <c r="AB64" s="111">
        <v>950</v>
      </c>
      <c r="AC64" s="38">
        <f>AC62</f>
        <v>2540</v>
      </c>
      <c r="AD64" s="38">
        <f>AD62</f>
        <v>3515</v>
      </c>
      <c r="AE64" s="38">
        <f>AE62</f>
        <v>90</v>
      </c>
      <c r="AF64" s="113">
        <v>-30</v>
      </c>
      <c r="AG64" s="114">
        <f t="shared" si="16"/>
        <v>7740</v>
      </c>
    </row>
    <row r="65" spans="1:33" ht="14.25" customHeight="1">
      <c r="A65" s="36">
        <v>4</v>
      </c>
      <c r="B65" s="110">
        <v>420</v>
      </c>
      <c r="C65" s="111">
        <v>700</v>
      </c>
      <c r="D65" s="38">
        <f>D64</f>
        <v>1040</v>
      </c>
      <c r="E65" s="38">
        <f>E62</f>
        <v>5105</v>
      </c>
      <c r="F65" s="113">
        <v>-47</v>
      </c>
      <c r="G65" s="114">
        <f t="shared" si="13"/>
        <v>7738</v>
      </c>
      <c r="I65" s="36">
        <v>4</v>
      </c>
      <c r="J65" s="110">
        <v>375</v>
      </c>
      <c r="K65" s="38">
        <f t="shared" si="17"/>
        <v>700</v>
      </c>
      <c r="L65" s="38">
        <f>D64</f>
        <v>1040</v>
      </c>
      <c r="M65" s="38">
        <f>M62</f>
        <v>5105</v>
      </c>
      <c r="N65" s="113">
        <v>-47</v>
      </c>
      <c r="O65" s="114">
        <f t="shared" si="14"/>
        <v>7693</v>
      </c>
      <c r="Q65" s="36">
        <v>4</v>
      </c>
      <c r="R65" s="110">
        <v>460</v>
      </c>
      <c r="S65" s="38">
        <f>S64</f>
        <v>1240</v>
      </c>
      <c r="T65" s="38"/>
      <c r="U65" s="38"/>
      <c r="V65" s="38">
        <f>V62</f>
        <v>5545</v>
      </c>
      <c r="W65" s="113">
        <v>-23</v>
      </c>
      <c r="X65" s="114">
        <f t="shared" si="15"/>
        <v>7742</v>
      </c>
      <c r="Z65" s="109">
        <v>4</v>
      </c>
      <c r="AA65" s="110">
        <v>640</v>
      </c>
      <c r="AB65" s="38">
        <f>AB64</f>
        <v>950</v>
      </c>
      <c r="AC65" s="38">
        <f>AC62</f>
        <v>2540</v>
      </c>
      <c r="AD65" s="38">
        <f>AD62</f>
        <v>3515</v>
      </c>
      <c r="AE65" s="38">
        <f>AE62</f>
        <v>90</v>
      </c>
      <c r="AF65" s="113">
        <v>-30</v>
      </c>
      <c r="AG65" s="114">
        <f t="shared" si="16"/>
        <v>7705</v>
      </c>
    </row>
    <row r="66" spans="1:33" ht="14.25" customHeight="1">
      <c r="A66" s="36">
        <v>5</v>
      </c>
      <c r="B66" s="110">
        <v>380</v>
      </c>
      <c r="C66" s="111">
        <v>815</v>
      </c>
      <c r="D66" s="111">
        <v>1040</v>
      </c>
      <c r="E66" s="112">
        <v>4975</v>
      </c>
      <c r="F66" s="113">
        <v>-47</v>
      </c>
      <c r="G66" s="114">
        <f t="shared" si="13"/>
        <v>7683</v>
      </c>
      <c r="I66" s="36">
        <v>5</v>
      </c>
      <c r="J66" s="110">
        <v>340</v>
      </c>
      <c r="K66" s="38">
        <f t="shared" si="17"/>
        <v>815</v>
      </c>
      <c r="L66" s="38">
        <f>D66</f>
        <v>1040</v>
      </c>
      <c r="M66" s="38">
        <f>E66</f>
        <v>4975</v>
      </c>
      <c r="N66" s="113">
        <v>-47</v>
      </c>
      <c r="O66" s="114">
        <f t="shared" si="14"/>
        <v>7643</v>
      </c>
      <c r="Q66" s="36">
        <v>5</v>
      </c>
      <c r="R66" s="110">
        <v>445</v>
      </c>
      <c r="S66" s="111">
        <v>1280</v>
      </c>
      <c r="T66" s="115"/>
      <c r="U66" s="38"/>
      <c r="V66" s="112">
        <v>5455</v>
      </c>
      <c r="W66" s="113">
        <v>-23</v>
      </c>
      <c r="X66" s="114">
        <f t="shared" si="15"/>
        <v>7677</v>
      </c>
      <c r="Z66" s="109">
        <v>5</v>
      </c>
      <c r="AA66" s="110">
        <v>705</v>
      </c>
      <c r="AB66" s="111">
        <v>930</v>
      </c>
      <c r="AC66" s="111">
        <v>2345</v>
      </c>
      <c r="AD66" s="38">
        <f>AD62</f>
        <v>3515</v>
      </c>
      <c r="AE66" s="116">
        <v>90</v>
      </c>
      <c r="AF66" s="113">
        <v>-30</v>
      </c>
      <c r="AG66" s="114">
        <f t="shared" si="16"/>
        <v>7555</v>
      </c>
    </row>
    <row r="67" spans="1:33" ht="14.25" customHeight="1">
      <c r="A67" s="36">
        <v>6</v>
      </c>
      <c r="B67" s="110">
        <v>390</v>
      </c>
      <c r="C67" s="111">
        <v>760</v>
      </c>
      <c r="D67" s="38">
        <f>D66</f>
        <v>1040</v>
      </c>
      <c r="E67" s="38">
        <f>E66</f>
        <v>4975</v>
      </c>
      <c r="F67" s="113">
        <v>-47</v>
      </c>
      <c r="G67" s="114">
        <f t="shared" si="13"/>
        <v>7638</v>
      </c>
      <c r="I67" s="36">
        <v>6</v>
      </c>
      <c r="J67" s="110">
        <v>345</v>
      </c>
      <c r="K67" s="38">
        <f t="shared" si="17"/>
        <v>760</v>
      </c>
      <c r="L67" s="38">
        <f>D66</f>
        <v>1040</v>
      </c>
      <c r="M67" s="38">
        <f>M66</f>
        <v>4975</v>
      </c>
      <c r="N67" s="113">
        <v>-47</v>
      </c>
      <c r="O67" s="114">
        <f t="shared" si="14"/>
        <v>7593</v>
      </c>
      <c r="Q67" s="36">
        <v>6</v>
      </c>
      <c r="R67" s="110">
        <v>380</v>
      </c>
      <c r="S67" s="38">
        <f>S66</f>
        <v>1280</v>
      </c>
      <c r="T67" s="38"/>
      <c r="U67" s="38"/>
      <c r="V67" s="38">
        <f>V66</f>
        <v>5455</v>
      </c>
      <c r="W67" s="113">
        <v>-23</v>
      </c>
      <c r="X67" s="114">
        <f t="shared" si="15"/>
        <v>7612</v>
      </c>
      <c r="Z67" s="109">
        <v>6</v>
      </c>
      <c r="AA67" s="110">
        <v>520</v>
      </c>
      <c r="AB67" s="38">
        <f>AB66</f>
        <v>930</v>
      </c>
      <c r="AC67" s="38">
        <f>AC66</f>
        <v>2345</v>
      </c>
      <c r="AD67" s="38">
        <f>AD62</f>
        <v>3515</v>
      </c>
      <c r="AE67" s="38">
        <f>AE66</f>
        <v>90</v>
      </c>
      <c r="AF67" s="113">
        <v>-30</v>
      </c>
      <c r="AG67" s="114">
        <f t="shared" si="16"/>
        <v>7370</v>
      </c>
    </row>
    <row r="68" spans="1:33" ht="14.25" customHeight="1">
      <c r="A68" s="36">
        <v>7</v>
      </c>
      <c r="B68" s="110">
        <v>385</v>
      </c>
      <c r="C68" s="111">
        <v>735</v>
      </c>
      <c r="D68" s="111">
        <v>990</v>
      </c>
      <c r="E68" s="38">
        <f>E66</f>
        <v>4975</v>
      </c>
      <c r="F68" s="113">
        <v>-47</v>
      </c>
      <c r="G68" s="114">
        <f t="shared" si="13"/>
        <v>7558</v>
      </c>
      <c r="I68" s="36">
        <v>7</v>
      </c>
      <c r="J68" s="110">
        <v>350</v>
      </c>
      <c r="K68" s="38">
        <f t="shared" si="17"/>
        <v>735</v>
      </c>
      <c r="L68" s="38">
        <f>D68</f>
        <v>990</v>
      </c>
      <c r="M68" s="38">
        <f>M66</f>
        <v>4975</v>
      </c>
      <c r="N68" s="113">
        <v>-47</v>
      </c>
      <c r="O68" s="114">
        <f t="shared" si="14"/>
        <v>7523</v>
      </c>
      <c r="Q68" s="36">
        <v>7</v>
      </c>
      <c r="R68" s="110">
        <v>405</v>
      </c>
      <c r="S68" s="111">
        <v>1195</v>
      </c>
      <c r="T68" s="38"/>
      <c r="U68" s="38"/>
      <c r="V68" s="38">
        <f>V67</f>
        <v>5455</v>
      </c>
      <c r="W68" s="113">
        <v>-23</v>
      </c>
      <c r="X68" s="114">
        <f t="shared" si="15"/>
        <v>7552</v>
      </c>
      <c r="Z68" s="109">
        <v>7</v>
      </c>
      <c r="AA68" s="110">
        <v>565</v>
      </c>
      <c r="AB68" s="111">
        <v>810</v>
      </c>
      <c r="AC68" s="38">
        <f>AC67</f>
        <v>2345</v>
      </c>
      <c r="AD68" s="38">
        <f>AD62</f>
        <v>3515</v>
      </c>
      <c r="AE68" s="38">
        <f>AE66</f>
        <v>90</v>
      </c>
      <c r="AF68" s="113">
        <v>-30</v>
      </c>
      <c r="AG68" s="114">
        <f t="shared" si="16"/>
        <v>7295</v>
      </c>
    </row>
    <row r="69" spans="1:33" ht="14.25" customHeight="1" thickBot="1">
      <c r="A69" s="36">
        <v>8</v>
      </c>
      <c r="B69" s="110">
        <v>420</v>
      </c>
      <c r="C69" s="111">
        <v>705</v>
      </c>
      <c r="D69" s="38">
        <f>D68</f>
        <v>990</v>
      </c>
      <c r="E69" s="38">
        <f>E66</f>
        <v>4975</v>
      </c>
      <c r="F69" s="113">
        <v>-47</v>
      </c>
      <c r="G69" s="114">
        <f t="shared" si="13"/>
        <v>7563</v>
      </c>
      <c r="I69" s="80">
        <v>8</v>
      </c>
      <c r="J69" s="117">
        <v>380</v>
      </c>
      <c r="K69" s="81">
        <f t="shared" si="17"/>
        <v>705</v>
      </c>
      <c r="L69" s="81">
        <f>D68</f>
        <v>990</v>
      </c>
      <c r="M69" s="81">
        <f>M66</f>
        <v>4975</v>
      </c>
      <c r="N69" s="121">
        <v>-47</v>
      </c>
      <c r="O69" s="118">
        <f t="shared" si="14"/>
        <v>7523</v>
      </c>
      <c r="Q69" s="36">
        <v>8</v>
      </c>
      <c r="R69" s="110">
        <v>420</v>
      </c>
      <c r="S69" s="38">
        <f>S68</f>
        <v>1195</v>
      </c>
      <c r="T69" s="38"/>
      <c r="U69" s="38"/>
      <c r="V69" s="38">
        <f>V68</f>
        <v>5455</v>
      </c>
      <c r="W69" s="113">
        <v>-23</v>
      </c>
      <c r="X69" s="114">
        <f t="shared" si="15"/>
        <v>7567</v>
      </c>
      <c r="Z69" s="109">
        <v>8</v>
      </c>
      <c r="AA69" s="110">
        <v>630</v>
      </c>
      <c r="AB69" s="38">
        <f>AB68</f>
        <v>810</v>
      </c>
      <c r="AC69" s="38">
        <f>AC67</f>
        <v>2345</v>
      </c>
      <c r="AD69" s="38">
        <f>AD62</f>
        <v>3515</v>
      </c>
      <c r="AE69" s="38">
        <f>AE66</f>
        <v>90</v>
      </c>
      <c r="AF69" s="113">
        <v>-30</v>
      </c>
      <c r="AG69" s="114">
        <f t="shared" si="16"/>
        <v>7360</v>
      </c>
    </row>
    <row r="70" spans="1:33" ht="14.25" customHeight="1" thickBot="1">
      <c r="A70" s="36">
        <v>9</v>
      </c>
      <c r="B70" s="110">
        <v>425</v>
      </c>
      <c r="C70" s="111">
        <v>995</v>
      </c>
      <c r="D70" s="111">
        <v>1325</v>
      </c>
      <c r="E70" s="112">
        <v>4290</v>
      </c>
      <c r="F70" s="113">
        <v>-30</v>
      </c>
      <c r="G70" s="114">
        <f t="shared" ref="G70:G75" si="18">B70+C70+D70+E70+F70+$Y$4+$U$4</f>
        <v>7495</v>
      </c>
      <c r="Q70" s="36">
        <v>9</v>
      </c>
      <c r="R70" s="110">
        <v>400</v>
      </c>
      <c r="S70" s="111">
        <v>935</v>
      </c>
      <c r="T70" s="111">
        <v>1310</v>
      </c>
      <c r="U70" s="115"/>
      <c r="V70" s="112">
        <v>4345</v>
      </c>
      <c r="W70" s="113">
        <v>-26</v>
      </c>
      <c r="X70" s="114">
        <f t="shared" ref="X70:X76" si="19">R70+S70+T70+V70+W70+U70+$AC$4+$U$4</f>
        <v>7484</v>
      </c>
      <c r="Z70" s="109">
        <v>9</v>
      </c>
      <c r="AA70" s="110">
        <v>590</v>
      </c>
      <c r="AB70" s="111">
        <v>590</v>
      </c>
      <c r="AC70" s="111">
        <v>2510</v>
      </c>
      <c r="AD70" s="38">
        <f>AD62</f>
        <v>3515</v>
      </c>
      <c r="AE70" s="116">
        <v>90</v>
      </c>
      <c r="AF70" s="113">
        <v>-30</v>
      </c>
      <c r="AG70" s="114">
        <f t="shared" si="16"/>
        <v>7265</v>
      </c>
    </row>
    <row r="71" spans="1:33" ht="14.25" customHeight="1" thickBot="1">
      <c r="A71" s="36">
        <v>10</v>
      </c>
      <c r="B71" s="110">
        <v>370</v>
      </c>
      <c r="C71" s="38">
        <f>C70</f>
        <v>995</v>
      </c>
      <c r="D71" s="38">
        <f>D70</f>
        <v>1325</v>
      </c>
      <c r="E71" s="38">
        <f>E70</f>
        <v>4290</v>
      </c>
      <c r="F71" s="113">
        <v>-30</v>
      </c>
      <c r="G71" s="114">
        <f t="shared" si="18"/>
        <v>7440</v>
      </c>
      <c r="I71" s="260" t="s">
        <v>11</v>
      </c>
      <c r="J71" s="261"/>
      <c r="K71" s="261"/>
      <c r="L71" s="261"/>
      <c r="M71" s="261"/>
      <c r="N71" s="261"/>
      <c r="O71" s="262"/>
      <c r="Q71" s="36">
        <v>10</v>
      </c>
      <c r="R71" s="110">
        <v>330</v>
      </c>
      <c r="S71" s="38">
        <f>S70</f>
        <v>935</v>
      </c>
      <c r="T71" s="38">
        <f>T70</f>
        <v>1310</v>
      </c>
      <c r="U71" s="38"/>
      <c r="V71" s="38">
        <f>V70</f>
        <v>4345</v>
      </c>
      <c r="W71" s="113">
        <v>-26</v>
      </c>
      <c r="X71" s="114">
        <f t="shared" si="19"/>
        <v>7414</v>
      </c>
      <c r="Z71" s="109">
        <v>10</v>
      </c>
      <c r="AA71" s="110">
        <v>500</v>
      </c>
      <c r="AB71" s="38">
        <f>AB70</f>
        <v>590</v>
      </c>
      <c r="AC71" s="38">
        <f>AC70</f>
        <v>2510</v>
      </c>
      <c r="AD71" s="38">
        <f>AD62</f>
        <v>3515</v>
      </c>
      <c r="AE71" s="38">
        <f>AE70</f>
        <v>90</v>
      </c>
      <c r="AF71" s="113">
        <v>-30</v>
      </c>
      <c r="AG71" s="114">
        <f t="shared" si="16"/>
        <v>7175</v>
      </c>
    </row>
    <row r="72" spans="1:33" ht="14.25" customHeight="1">
      <c r="A72" s="36">
        <v>11</v>
      </c>
      <c r="B72" s="110">
        <v>420</v>
      </c>
      <c r="C72" s="111">
        <v>855</v>
      </c>
      <c r="D72" s="38">
        <f>D71</f>
        <v>1325</v>
      </c>
      <c r="E72" s="38">
        <f>E70</f>
        <v>4290</v>
      </c>
      <c r="F72" s="113">
        <v>-30</v>
      </c>
      <c r="G72" s="114">
        <f t="shared" si="18"/>
        <v>7350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370</v>
      </c>
      <c r="S72" s="111">
        <v>800</v>
      </c>
      <c r="T72" s="38">
        <f>T70</f>
        <v>1310</v>
      </c>
      <c r="U72" s="38"/>
      <c r="V72" s="38">
        <f>V70</f>
        <v>4345</v>
      </c>
      <c r="W72" s="113">
        <v>-26</v>
      </c>
      <c r="X72" s="114">
        <f t="shared" si="19"/>
        <v>7319</v>
      </c>
      <c r="Z72" s="109">
        <v>11</v>
      </c>
      <c r="AA72" s="110">
        <v>340</v>
      </c>
      <c r="AB72" s="111">
        <v>760</v>
      </c>
      <c r="AC72" s="38">
        <f>AC71</f>
        <v>2510</v>
      </c>
      <c r="AD72" s="38">
        <f>AD62</f>
        <v>3515</v>
      </c>
      <c r="AE72" s="38">
        <f>AE70</f>
        <v>90</v>
      </c>
      <c r="AF72" s="113">
        <v>-30</v>
      </c>
      <c r="AG72" s="114">
        <f t="shared" si="16"/>
        <v>7185</v>
      </c>
    </row>
    <row r="73" spans="1:33" ht="14.25" customHeight="1" thickBot="1">
      <c r="A73" s="36">
        <v>12</v>
      </c>
      <c r="B73" s="110">
        <v>415</v>
      </c>
      <c r="C73" s="38">
        <f>C72</f>
        <v>855</v>
      </c>
      <c r="D73" s="38">
        <f>D71</f>
        <v>1325</v>
      </c>
      <c r="E73" s="38">
        <f>E70</f>
        <v>4290</v>
      </c>
      <c r="F73" s="113">
        <v>-30</v>
      </c>
      <c r="G73" s="114">
        <f t="shared" si="18"/>
        <v>7345</v>
      </c>
      <c r="I73" s="36">
        <v>1</v>
      </c>
      <c r="J73" s="110">
        <v>480</v>
      </c>
      <c r="K73" s="111">
        <v>1340</v>
      </c>
      <c r="L73" s="38"/>
      <c r="M73" s="38">
        <f>V62</f>
        <v>5545</v>
      </c>
      <c r="N73" s="113">
        <v>-20</v>
      </c>
      <c r="O73" s="114">
        <f>J73+K73+L73+M73+N73+$AC$4+$U$4</f>
        <v>7865</v>
      </c>
      <c r="Q73" s="36">
        <v>12</v>
      </c>
      <c r="R73" s="110">
        <v>360</v>
      </c>
      <c r="S73" s="38">
        <f>S72</f>
        <v>800</v>
      </c>
      <c r="T73" s="38">
        <f>T70</f>
        <v>1310</v>
      </c>
      <c r="U73" s="38"/>
      <c r="V73" s="38">
        <f>V70</f>
        <v>4345</v>
      </c>
      <c r="W73" s="113">
        <v>-26</v>
      </c>
      <c r="X73" s="114">
        <f t="shared" si="19"/>
        <v>7309</v>
      </c>
      <c r="Z73" s="120">
        <v>12</v>
      </c>
      <c r="AA73" s="117">
        <v>490</v>
      </c>
      <c r="AB73" s="81">
        <f>AB72</f>
        <v>760</v>
      </c>
      <c r="AC73" s="81">
        <f>AC71</f>
        <v>2510</v>
      </c>
      <c r="AD73" s="81">
        <f>AD62</f>
        <v>3515</v>
      </c>
      <c r="AE73" s="81">
        <f>AE70</f>
        <v>90</v>
      </c>
      <c r="AF73" s="121">
        <v>-30</v>
      </c>
      <c r="AG73" s="118">
        <f t="shared" si="16"/>
        <v>7335</v>
      </c>
    </row>
    <row r="74" spans="1:33" ht="14.25" customHeight="1">
      <c r="A74" s="36">
        <v>13</v>
      </c>
      <c r="B74" s="110">
        <v>375</v>
      </c>
      <c r="C74" s="111">
        <v>610</v>
      </c>
      <c r="D74" s="111">
        <v>1530</v>
      </c>
      <c r="E74" s="38">
        <f>E70</f>
        <v>4290</v>
      </c>
      <c r="F74" s="113">
        <v>-30</v>
      </c>
      <c r="G74" s="114">
        <f t="shared" si="18"/>
        <v>7265</v>
      </c>
      <c r="I74" s="36">
        <v>2</v>
      </c>
      <c r="J74" s="110">
        <v>420</v>
      </c>
      <c r="K74" s="38">
        <f>K73</f>
        <v>1340</v>
      </c>
      <c r="L74" s="38"/>
      <c r="M74" s="38">
        <f>V62</f>
        <v>5545</v>
      </c>
      <c r="N74" s="113">
        <v>-20</v>
      </c>
      <c r="O74" s="114">
        <f>J74+K74+L74+M74+N74+$AC$4+$U$4</f>
        <v>7805</v>
      </c>
      <c r="Q74" s="36">
        <v>13</v>
      </c>
      <c r="R74" s="110">
        <v>355</v>
      </c>
      <c r="S74" s="111">
        <v>610</v>
      </c>
      <c r="T74" s="111">
        <v>1430</v>
      </c>
      <c r="U74" s="115"/>
      <c r="V74" s="38">
        <f>V70</f>
        <v>4345</v>
      </c>
      <c r="W74" s="113">
        <v>-26</v>
      </c>
      <c r="X74" s="114">
        <f t="shared" si="19"/>
        <v>7234</v>
      </c>
    </row>
    <row r="75" spans="1:33" ht="14.25" customHeight="1">
      <c r="A75" s="36">
        <v>14</v>
      </c>
      <c r="B75" s="110">
        <v>340</v>
      </c>
      <c r="C75" s="38">
        <f>C74</f>
        <v>610</v>
      </c>
      <c r="D75" s="38">
        <f>D74</f>
        <v>1530</v>
      </c>
      <c r="E75" s="38">
        <f>E74</f>
        <v>4290</v>
      </c>
      <c r="F75" s="113">
        <v>-30</v>
      </c>
      <c r="G75" s="114">
        <f t="shared" si="18"/>
        <v>7230</v>
      </c>
      <c r="I75" s="36">
        <v>3</v>
      </c>
      <c r="J75" s="110">
        <v>450</v>
      </c>
      <c r="K75" s="111">
        <v>1270</v>
      </c>
      <c r="L75" s="38"/>
      <c r="M75" s="38">
        <f>V62</f>
        <v>5545</v>
      </c>
      <c r="N75" s="113">
        <v>-20</v>
      </c>
      <c r="O75" s="114">
        <f>J75+K75+L75+M75+N75+$AC$4+$U$4</f>
        <v>7765</v>
      </c>
      <c r="Q75" s="36">
        <v>14</v>
      </c>
      <c r="R75" s="110">
        <v>320</v>
      </c>
      <c r="S75" s="38">
        <f>S74</f>
        <v>610</v>
      </c>
      <c r="T75" s="38">
        <f>T74</f>
        <v>1430</v>
      </c>
      <c r="U75" s="38"/>
      <c r="V75" s="38">
        <f>V70</f>
        <v>4345</v>
      </c>
      <c r="W75" s="113">
        <v>-26</v>
      </c>
      <c r="X75" s="114">
        <f t="shared" si="19"/>
        <v>7199</v>
      </c>
    </row>
    <row r="76" spans="1:33" ht="14.25" customHeight="1">
      <c r="A76" s="36">
        <v>15</v>
      </c>
      <c r="B76" s="110">
        <v>950</v>
      </c>
      <c r="C76" s="38"/>
      <c r="D76" s="122">
        <f>D75</f>
        <v>1530</v>
      </c>
      <c r="E76" s="122">
        <f>E75</f>
        <v>4290</v>
      </c>
      <c r="F76" s="113">
        <v>-25</v>
      </c>
      <c r="G76" s="114">
        <f>B76+C76+D76+E76+F76+$AA$4+$U$4</f>
        <v>7235</v>
      </c>
      <c r="I76" s="22">
        <v>4</v>
      </c>
      <c r="J76" s="123">
        <v>475</v>
      </c>
      <c r="K76" s="124">
        <f>K75</f>
        <v>1270</v>
      </c>
      <c r="L76" s="124"/>
      <c r="M76" s="124">
        <f>V62</f>
        <v>5545</v>
      </c>
      <c r="N76" s="113">
        <v>-20</v>
      </c>
      <c r="O76" s="125">
        <f>J76+K76+L76+M76+N76+$AC$4+$U$4</f>
        <v>7790</v>
      </c>
      <c r="Q76" s="36">
        <v>15</v>
      </c>
      <c r="R76" s="110">
        <v>925</v>
      </c>
      <c r="S76" s="115"/>
      <c r="T76" s="38">
        <f>T74</f>
        <v>1430</v>
      </c>
      <c r="U76" s="38"/>
      <c r="V76" s="38">
        <f>V70</f>
        <v>4345</v>
      </c>
      <c r="W76" s="113">
        <v>-21</v>
      </c>
      <c r="X76" s="114">
        <f t="shared" si="19"/>
        <v>7199</v>
      </c>
    </row>
    <row r="77" spans="1:33" ht="14.25" customHeight="1">
      <c r="A77" s="36">
        <v>16</v>
      </c>
      <c r="B77" s="110">
        <v>1140</v>
      </c>
      <c r="C77" s="115"/>
      <c r="D77" s="38"/>
      <c r="E77" s="126">
        <v>5400</v>
      </c>
      <c r="F77" s="113">
        <v>-10</v>
      </c>
      <c r="G77" s="114">
        <f>B77+C77+D77+E77+F77+$AA$4+$U$4</f>
        <v>7020</v>
      </c>
      <c r="I77" s="36">
        <v>5</v>
      </c>
      <c r="J77" s="110">
        <v>460</v>
      </c>
      <c r="K77" s="111">
        <v>1310</v>
      </c>
      <c r="L77" s="38"/>
      <c r="M77" s="38">
        <f>V66</f>
        <v>5455</v>
      </c>
      <c r="N77" s="113">
        <v>-20</v>
      </c>
      <c r="O77" s="125">
        <f t="shared" ref="O77:O79" si="20">J77+K77+L77+M77+N77+$AC$4+$U$4</f>
        <v>7725</v>
      </c>
      <c r="Q77" s="36">
        <v>16</v>
      </c>
      <c r="R77" s="110">
        <v>1115</v>
      </c>
      <c r="S77" s="38"/>
      <c r="T77" s="38"/>
      <c r="U77" s="38"/>
      <c r="V77" s="38">
        <f>E77</f>
        <v>5400</v>
      </c>
      <c r="W77" s="113">
        <v>-10</v>
      </c>
      <c r="X77" s="114">
        <f>R77+S77+T77+V77+W77+U77+$AA$4+$U$4</f>
        <v>6995</v>
      </c>
    </row>
    <row r="78" spans="1:33" ht="14.25" customHeight="1">
      <c r="A78" s="36">
        <v>17</v>
      </c>
      <c r="B78" s="110">
        <v>270</v>
      </c>
      <c r="C78" s="111">
        <v>760</v>
      </c>
      <c r="D78" s="38"/>
      <c r="E78" s="122">
        <f>E77</f>
        <v>5400</v>
      </c>
      <c r="F78" s="113">
        <v>-14</v>
      </c>
      <c r="G78" s="114">
        <f>B78+C78+D78+E78+F78+$AA$4+$U$4</f>
        <v>6906</v>
      </c>
      <c r="I78" s="36">
        <v>6</v>
      </c>
      <c r="J78" s="110">
        <v>395</v>
      </c>
      <c r="K78" s="38">
        <f>K77</f>
        <v>1310</v>
      </c>
      <c r="L78" s="38"/>
      <c r="M78" s="38">
        <f>V66</f>
        <v>5455</v>
      </c>
      <c r="N78" s="113">
        <v>-20</v>
      </c>
      <c r="O78" s="125">
        <f t="shared" si="20"/>
        <v>7660</v>
      </c>
      <c r="Q78" s="36">
        <v>17</v>
      </c>
      <c r="R78" s="110">
        <v>280</v>
      </c>
      <c r="S78" s="111">
        <v>760</v>
      </c>
      <c r="T78" s="115"/>
      <c r="U78" s="38"/>
      <c r="V78" s="122">
        <f>V77</f>
        <v>5400</v>
      </c>
      <c r="W78" s="113">
        <v>-14</v>
      </c>
      <c r="X78" s="114">
        <f t="shared" ref="X78:X79" si="21">R78+S78+T78+V78+W78+U78+$AA$4+$U$4</f>
        <v>6916</v>
      </c>
    </row>
    <row r="79" spans="1:33" ht="14.25" customHeight="1" thickBot="1">
      <c r="A79" s="127">
        <v>18</v>
      </c>
      <c r="B79" s="128">
        <v>260</v>
      </c>
      <c r="C79" s="129">
        <f>C78</f>
        <v>760</v>
      </c>
      <c r="D79" s="130"/>
      <c r="E79" s="130">
        <f>E78</f>
        <v>5400</v>
      </c>
      <c r="F79" s="131">
        <v>-14</v>
      </c>
      <c r="G79" s="132">
        <f>B79+C79+D79+E79+F79+$AA$4+$U$4</f>
        <v>6896</v>
      </c>
      <c r="I79" s="36">
        <v>7</v>
      </c>
      <c r="J79" s="110">
        <v>420</v>
      </c>
      <c r="K79" s="111">
        <v>1225</v>
      </c>
      <c r="L79" s="38"/>
      <c r="M79" s="38">
        <f>V66</f>
        <v>5455</v>
      </c>
      <c r="N79" s="113">
        <v>-20</v>
      </c>
      <c r="O79" s="125">
        <f t="shared" si="20"/>
        <v>7600</v>
      </c>
      <c r="Q79" s="80">
        <v>18</v>
      </c>
      <c r="R79" s="117">
        <v>285</v>
      </c>
      <c r="S79" s="81">
        <f>S78</f>
        <v>760</v>
      </c>
      <c r="T79" s="81"/>
      <c r="U79" s="81"/>
      <c r="V79" s="81">
        <f>V78</f>
        <v>5400</v>
      </c>
      <c r="W79" s="121">
        <v>-14</v>
      </c>
      <c r="X79" s="118">
        <f t="shared" si="21"/>
        <v>6921</v>
      </c>
    </row>
    <row r="80" spans="1:33" ht="14.25" customHeight="1" thickBot="1">
      <c r="I80" s="80">
        <v>8</v>
      </c>
      <c r="J80" s="117">
        <v>425</v>
      </c>
      <c r="K80" s="81">
        <f>K79</f>
        <v>1225</v>
      </c>
      <c r="L80" s="81"/>
      <c r="M80" s="81">
        <f>V66</f>
        <v>5455</v>
      </c>
      <c r="N80" s="121">
        <v>-20</v>
      </c>
      <c r="O80" s="118">
        <f>J80+K80+L80+M80+N80+$AC$4+$U$4</f>
        <v>7605</v>
      </c>
      <c r="U80" s="135" t="s">
        <v>93</v>
      </c>
      <c r="V80" s="2" t="s">
        <v>84</v>
      </c>
    </row>
    <row r="81" spans="3:23" ht="14.25" customHeight="1">
      <c r="V81" s="2" t="s">
        <v>85</v>
      </c>
      <c r="W81" s="133">
        <v>5560</v>
      </c>
    </row>
    <row r="82" spans="3:23" ht="14.25" customHeight="1">
      <c r="C82" s="134"/>
      <c r="D82" s="134"/>
      <c r="E82" s="134"/>
      <c r="V82" s="2" t="s">
        <v>86</v>
      </c>
      <c r="W82" s="133">
        <v>5470</v>
      </c>
    </row>
    <row r="83" spans="3:23" ht="14.25" customHeight="1">
      <c r="C83" s="134"/>
      <c r="D83" s="134"/>
      <c r="E83" s="134"/>
      <c r="V83" s="2" t="s">
        <v>87</v>
      </c>
      <c r="W83" s="133">
        <v>4360</v>
      </c>
    </row>
    <row r="84" spans="3:23" ht="14.25" customHeight="1">
      <c r="C84" s="134"/>
      <c r="D84" s="134"/>
      <c r="E84" s="134"/>
    </row>
    <row r="85" spans="3:23">
      <c r="J85" s="2" t="s">
        <v>12</v>
      </c>
    </row>
  </sheetData>
  <mergeCells count="102">
    <mergeCell ref="AF43:AF45"/>
    <mergeCell ref="AG43:AG45"/>
    <mergeCell ref="AH43:AH45"/>
    <mergeCell ref="AI43:AI45"/>
    <mergeCell ref="AJ43:AJ45"/>
    <mergeCell ref="AF32:AF35"/>
    <mergeCell ref="AG32:AG35"/>
    <mergeCell ref="AH32:AH35"/>
    <mergeCell ref="AI32:AI35"/>
    <mergeCell ref="AJ32:AJ35"/>
    <mergeCell ref="AF36:AF42"/>
    <mergeCell ref="AG36:AG42"/>
    <mergeCell ref="AH36:AH42"/>
    <mergeCell ref="AI36:AI42"/>
    <mergeCell ref="AJ36:AJ42"/>
    <mergeCell ref="AF24:AF27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AF3:AJ3"/>
    <mergeCell ref="AF6:AG6"/>
    <mergeCell ref="AH6:AI6"/>
    <mergeCell ref="AJ6:AJ7"/>
    <mergeCell ref="AF8:AJ9"/>
    <mergeCell ref="AF4:AJ5"/>
    <mergeCell ref="AI13:AI19"/>
    <mergeCell ref="AJ13:AJ19"/>
    <mergeCell ref="AF20:AF23"/>
    <mergeCell ref="AG20:AG23"/>
    <mergeCell ref="AH20:AH23"/>
    <mergeCell ref="AI20:AI23"/>
    <mergeCell ref="AJ20:AJ23"/>
    <mergeCell ref="AF10:AF12"/>
    <mergeCell ref="AG10:AG12"/>
    <mergeCell ref="AH10:AH12"/>
    <mergeCell ref="AI10:AI12"/>
    <mergeCell ref="AJ10:AJ12"/>
    <mergeCell ref="AF13:AF19"/>
    <mergeCell ref="AG13:AG19"/>
    <mergeCell ref="M8:R9"/>
    <mergeCell ref="R10:R27"/>
    <mergeCell ref="S8:X19"/>
    <mergeCell ref="Y8:AD15"/>
    <mergeCell ref="Y40:AD47"/>
    <mergeCell ref="S36:X47"/>
    <mergeCell ref="M46:R47"/>
    <mergeCell ref="G36:L47"/>
    <mergeCell ref="A46:F47"/>
    <mergeCell ref="X20:X27"/>
    <mergeCell ref="I71:O71"/>
    <mergeCell ref="A51:F51"/>
    <mergeCell ref="I51:N51"/>
    <mergeCell ref="P51:AD51"/>
    <mergeCell ref="P52:AD56"/>
    <mergeCell ref="A60:G60"/>
    <mergeCell ref="I60:O60"/>
    <mergeCell ref="Q60:X60"/>
    <mergeCell ref="Z60:AG60"/>
    <mergeCell ref="AF46:AJ47"/>
    <mergeCell ref="AH13:AH19"/>
    <mergeCell ref="F10:F27"/>
    <mergeCell ref="AD16:AD27"/>
    <mergeCell ref="L20:L27"/>
    <mergeCell ref="S6:X6"/>
    <mergeCell ref="Y6:AD6"/>
    <mergeCell ref="U4:V4"/>
    <mergeCell ref="W4:X4"/>
    <mergeCell ref="Y4:Z4"/>
    <mergeCell ref="AA4:AB4"/>
    <mergeCell ref="AC4:AD4"/>
    <mergeCell ref="A5:AD5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A8:F9"/>
    <mergeCell ref="G8:L19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</mergeCells>
  <phoneticPr fontId="2" type="noConversion"/>
  <conditionalFormatting sqref="E10:E45 Q10:Q45">
    <cfRule type="containsBlanks" priority="16" stopIfTrue="1">
      <formula>LEN(TRIM(E10))=0</formula>
    </cfRule>
    <cfRule type="cellIs" dxfId="35" priority="17" stopIfTrue="1" operator="between">
      <formula>-$R$4</formula>
      <formula>$R$4</formula>
    </cfRule>
    <cfRule type="cellIs" dxfId="34" priority="18" stopIfTrue="1" operator="between">
      <formula>$R$4</formula>
      <formula>$S$4</formula>
    </cfRule>
    <cfRule type="cellIs" dxfId="33" priority="19" stopIfTrue="1" operator="between">
      <formula>-$R$4</formula>
      <formula>-$S$4</formula>
    </cfRule>
    <cfRule type="cellIs" dxfId="32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31" priority="12" stopIfTrue="1" operator="between">
      <formula>-$R$4</formula>
      <formula>$R$4</formula>
    </cfRule>
    <cfRule type="cellIs" dxfId="30" priority="13" stopIfTrue="1" operator="between">
      <formula>$R$4</formula>
      <formula>$S$4</formula>
    </cfRule>
    <cfRule type="cellIs" dxfId="29" priority="14" stopIfTrue="1" operator="between">
      <formula>-$R$4</formula>
      <formula>-$S$4</formula>
    </cfRule>
    <cfRule type="cellIs" dxfId="28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27" priority="7" stopIfTrue="1" operator="between">
      <formula>-$R$4</formula>
      <formula>$R$4</formula>
    </cfRule>
    <cfRule type="cellIs" dxfId="26" priority="8" stopIfTrue="1" operator="between">
      <formula>$R$4</formula>
      <formula>$S$4</formula>
    </cfRule>
    <cfRule type="cellIs" dxfId="25" priority="9" stopIfTrue="1" operator="between">
      <formula>-$R$4</formula>
      <formula>-$S$4</formula>
    </cfRule>
    <cfRule type="cellIs" dxfId="24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23" priority="2" stopIfTrue="1" operator="between">
      <formula>-$R$4</formula>
      <formula>$R$4</formula>
    </cfRule>
    <cfRule type="cellIs" dxfId="22" priority="3" stopIfTrue="1" operator="between">
      <formula>$R$4</formula>
      <formula>$S$4</formula>
    </cfRule>
    <cfRule type="cellIs" dxfId="21" priority="4" stopIfTrue="1" operator="between">
      <formula>-$R$4</formula>
      <formula>-$S$4</formula>
    </cfRule>
    <cfRule type="cellIs" dxfId="20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  <ignoredErrors>
    <ignoredError sqref="L63 L65 L67 AD67 AD7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87"/>
  <sheetViews>
    <sheetView zoomScale="80" zoomScaleNormal="80" workbookViewId="0">
      <selection sqref="A1:AD1"/>
    </sheetView>
  </sheetViews>
  <sheetFormatPr baseColWidth="10" defaultColWidth="8.69140625" defaultRowHeight="14.15"/>
  <cols>
    <col min="1" max="17" width="8.69140625" style="2"/>
    <col min="18" max="18" width="8.61328125" style="2" customWidth="1"/>
    <col min="19" max="32" width="8.69140625" style="2"/>
    <col min="33" max="33" width="8.69140625" style="2" customWidth="1"/>
    <col min="34" max="36" width="8.69140625" style="2"/>
    <col min="37" max="37" width="8.69140625" style="2" customWidth="1"/>
    <col min="38" max="16384" width="8.69140625" style="2"/>
  </cols>
  <sheetData>
    <row r="1" spans="1:40" ht="25" customHeight="1" thickBot="1">
      <c r="A1" s="141" t="s">
        <v>101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3"/>
    </row>
    <row r="2" spans="1:40" ht="25" customHeight="1" thickBot="1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6"/>
      <c r="X2" s="146"/>
      <c r="Y2" s="146"/>
      <c r="Z2" s="146"/>
      <c r="AA2" s="146"/>
      <c r="AB2" s="146"/>
      <c r="AC2" s="146"/>
      <c r="AD2" s="147"/>
    </row>
    <row r="3" spans="1:40" ht="25" customHeight="1">
      <c r="A3" s="148" t="s">
        <v>0</v>
      </c>
      <c r="B3" s="149"/>
      <c r="C3" s="149"/>
      <c r="D3" s="150"/>
      <c r="E3" s="150"/>
      <c r="F3" s="150"/>
      <c r="G3" s="151"/>
      <c r="H3" s="14" t="s">
        <v>1</v>
      </c>
      <c r="I3" s="152" t="s">
        <v>58</v>
      </c>
      <c r="J3" s="152"/>
      <c r="K3" s="153"/>
      <c r="L3" s="154" t="s">
        <v>17</v>
      </c>
      <c r="M3" s="155"/>
      <c r="N3" s="148" t="s">
        <v>18</v>
      </c>
      <c r="O3" s="149"/>
      <c r="P3" s="156" t="s">
        <v>55</v>
      </c>
      <c r="Q3" s="157"/>
      <c r="R3" s="161" t="s">
        <v>41</v>
      </c>
      <c r="S3" s="162"/>
      <c r="T3" s="163"/>
      <c r="U3" s="164" t="s">
        <v>19</v>
      </c>
      <c r="V3" s="165"/>
      <c r="W3" s="166" t="s">
        <v>99</v>
      </c>
      <c r="X3" s="167"/>
      <c r="Y3" s="167" t="s">
        <v>100</v>
      </c>
      <c r="Z3" s="167"/>
      <c r="AA3" s="167" t="s">
        <v>14</v>
      </c>
      <c r="AB3" s="167"/>
      <c r="AC3" s="167" t="s">
        <v>13</v>
      </c>
      <c r="AD3" s="168"/>
      <c r="AF3" s="158" t="s">
        <v>90</v>
      </c>
      <c r="AG3" s="159"/>
      <c r="AH3" s="159"/>
      <c r="AI3" s="159"/>
      <c r="AJ3" s="160"/>
    </row>
    <row r="4" spans="1:40" ht="25" customHeight="1" thickBot="1">
      <c r="A4" s="188" t="s">
        <v>20</v>
      </c>
      <c r="B4" s="189"/>
      <c r="C4" s="189"/>
      <c r="D4" s="190"/>
      <c r="E4" s="190"/>
      <c r="F4" s="190"/>
      <c r="G4" s="191"/>
      <c r="H4" s="15" t="s">
        <v>2</v>
      </c>
      <c r="I4" s="192"/>
      <c r="J4" s="192"/>
      <c r="K4" s="193"/>
      <c r="L4" s="194"/>
      <c r="M4" s="195"/>
      <c r="N4" s="188" t="s">
        <v>21</v>
      </c>
      <c r="O4" s="189"/>
      <c r="P4" s="196" t="s">
        <v>55</v>
      </c>
      <c r="Q4" s="197"/>
      <c r="R4" s="16">
        <v>10</v>
      </c>
      <c r="S4" s="17">
        <v>15</v>
      </c>
      <c r="T4" s="18" t="s">
        <v>42</v>
      </c>
      <c r="U4" s="198">
        <v>0</v>
      </c>
      <c r="V4" s="199"/>
      <c r="W4" s="200">
        <v>520</v>
      </c>
      <c r="X4" s="175"/>
      <c r="Y4" s="175">
        <v>490</v>
      </c>
      <c r="Z4" s="175"/>
      <c r="AA4" s="175">
        <v>490</v>
      </c>
      <c r="AB4" s="175"/>
      <c r="AC4" s="175">
        <v>520</v>
      </c>
      <c r="AD4" s="176"/>
      <c r="AF4" s="169" t="s">
        <v>89</v>
      </c>
      <c r="AG4" s="170"/>
      <c r="AH4" s="170"/>
      <c r="AI4" s="170"/>
      <c r="AJ4" s="171"/>
    </row>
    <row r="5" spans="1:40" ht="14.6" thickBot="1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9"/>
      <c r="M5" s="179"/>
      <c r="N5" s="178"/>
      <c r="O5" s="178"/>
      <c r="P5" s="178"/>
      <c r="Q5" s="178"/>
      <c r="R5" s="178"/>
      <c r="S5" s="178"/>
      <c r="T5" s="178"/>
      <c r="U5" s="178"/>
      <c r="V5" s="178"/>
      <c r="W5" s="179"/>
      <c r="X5" s="179"/>
      <c r="Y5" s="179"/>
      <c r="Z5" s="179"/>
      <c r="AA5" s="179"/>
      <c r="AB5" s="179"/>
      <c r="AC5" s="179"/>
      <c r="AD5" s="180"/>
      <c r="AF5" s="172"/>
      <c r="AG5" s="173"/>
      <c r="AH5" s="173"/>
      <c r="AI5" s="173"/>
      <c r="AJ5" s="174"/>
    </row>
    <row r="6" spans="1:40" ht="18" thickBot="1">
      <c r="A6" s="181" t="s">
        <v>3</v>
      </c>
      <c r="B6" s="182"/>
      <c r="C6" s="182"/>
      <c r="D6" s="182"/>
      <c r="E6" s="182"/>
      <c r="F6" s="183"/>
      <c r="G6" s="181" t="s">
        <v>9</v>
      </c>
      <c r="H6" s="182"/>
      <c r="I6" s="182"/>
      <c r="J6" s="182"/>
      <c r="K6" s="182"/>
      <c r="L6" s="183"/>
      <c r="M6" s="181" t="s">
        <v>10</v>
      </c>
      <c r="N6" s="182"/>
      <c r="O6" s="182"/>
      <c r="P6" s="182"/>
      <c r="Q6" s="182"/>
      <c r="R6" s="183"/>
      <c r="S6" s="181" t="s">
        <v>40</v>
      </c>
      <c r="T6" s="182"/>
      <c r="U6" s="182"/>
      <c r="V6" s="182"/>
      <c r="W6" s="182"/>
      <c r="X6" s="183"/>
      <c r="Y6" s="181" t="s">
        <v>4</v>
      </c>
      <c r="Z6" s="182"/>
      <c r="AA6" s="182"/>
      <c r="AB6" s="182"/>
      <c r="AC6" s="182"/>
      <c r="AD6" s="183"/>
      <c r="AF6" s="184" t="s">
        <v>43</v>
      </c>
      <c r="AG6" s="185"/>
      <c r="AH6" s="184" t="s">
        <v>44</v>
      </c>
      <c r="AI6" s="185"/>
      <c r="AJ6" s="186" t="s">
        <v>53</v>
      </c>
      <c r="AM6" s="1"/>
      <c r="AN6" s="1"/>
    </row>
    <row r="7" spans="1:40" ht="15" customHeight="1" thickBot="1">
      <c r="A7" s="19" t="s">
        <v>33</v>
      </c>
      <c r="B7" s="20" t="s">
        <v>34</v>
      </c>
      <c r="C7" s="20" t="s">
        <v>5</v>
      </c>
      <c r="D7" s="20" t="s">
        <v>16</v>
      </c>
      <c r="E7" s="20" t="s">
        <v>35</v>
      </c>
      <c r="F7" s="21" t="s">
        <v>36</v>
      </c>
      <c r="G7" s="19" t="s">
        <v>33</v>
      </c>
      <c r="H7" s="20" t="s">
        <v>34</v>
      </c>
      <c r="I7" s="20" t="s">
        <v>5</v>
      </c>
      <c r="J7" s="20" t="s">
        <v>16</v>
      </c>
      <c r="K7" s="20" t="s">
        <v>35</v>
      </c>
      <c r="L7" s="21" t="s">
        <v>36</v>
      </c>
      <c r="M7" s="19" t="s">
        <v>33</v>
      </c>
      <c r="N7" s="20" t="s">
        <v>34</v>
      </c>
      <c r="O7" s="20" t="s">
        <v>5</v>
      </c>
      <c r="P7" s="20" t="s">
        <v>16</v>
      </c>
      <c r="Q7" s="20" t="s">
        <v>35</v>
      </c>
      <c r="R7" s="21" t="s">
        <v>36</v>
      </c>
      <c r="S7" s="19" t="s">
        <v>33</v>
      </c>
      <c r="T7" s="20" t="s">
        <v>34</v>
      </c>
      <c r="U7" s="20" t="s">
        <v>32</v>
      </c>
      <c r="V7" s="20" t="s">
        <v>16</v>
      </c>
      <c r="W7" s="20" t="s">
        <v>35</v>
      </c>
      <c r="X7" s="21" t="s">
        <v>36</v>
      </c>
      <c r="Y7" s="19" t="s">
        <v>33</v>
      </c>
      <c r="Z7" s="20" t="s">
        <v>34</v>
      </c>
      <c r="AA7" s="20" t="s">
        <v>5</v>
      </c>
      <c r="AB7" s="20" t="s">
        <v>16</v>
      </c>
      <c r="AC7" s="20" t="s">
        <v>35</v>
      </c>
      <c r="AD7" s="21" t="s">
        <v>36</v>
      </c>
      <c r="AF7" s="22" t="s">
        <v>52</v>
      </c>
      <c r="AG7" s="23" t="s">
        <v>36</v>
      </c>
      <c r="AH7" s="22" t="s">
        <v>52</v>
      </c>
      <c r="AI7" s="23" t="s">
        <v>36</v>
      </c>
      <c r="AJ7" s="187"/>
      <c r="AM7" s="1"/>
      <c r="AN7" s="1"/>
    </row>
    <row r="8" spans="1:40" ht="14.25" customHeight="1">
      <c r="A8" s="201" t="s">
        <v>29</v>
      </c>
      <c r="B8" s="202"/>
      <c r="C8" s="202"/>
      <c r="D8" s="202"/>
      <c r="E8" s="202"/>
      <c r="F8" s="203"/>
      <c r="G8" s="201" t="s">
        <v>29</v>
      </c>
      <c r="H8" s="202"/>
      <c r="I8" s="202"/>
      <c r="J8" s="202"/>
      <c r="K8" s="202"/>
      <c r="L8" s="203"/>
      <c r="M8" s="208" t="s">
        <v>29</v>
      </c>
      <c r="N8" s="209"/>
      <c r="O8" s="209"/>
      <c r="P8" s="209"/>
      <c r="Q8" s="209"/>
      <c r="R8" s="210"/>
      <c r="S8" s="201" t="s">
        <v>29</v>
      </c>
      <c r="T8" s="202"/>
      <c r="U8" s="202"/>
      <c r="V8" s="202"/>
      <c r="W8" s="202"/>
      <c r="X8" s="203"/>
      <c r="Y8" s="201" t="s">
        <v>29</v>
      </c>
      <c r="Z8" s="202"/>
      <c r="AA8" s="202"/>
      <c r="AB8" s="202"/>
      <c r="AC8" s="202"/>
      <c r="AD8" s="203"/>
      <c r="AF8" s="214" t="s">
        <v>29</v>
      </c>
      <c r="AG8" s="215"/>
      <c r="AH8" s="215"/>
      <c r="AI8" s="215"/>
      <c r="AJ8" s="216"/>
      <c r="AM8" s="1"/>
      <c r="AN8" s="1"/>
    </row>
    <row r="9" spans="1:40" ht="14.25" customHeight="1" thickBot="1">
      <c r="A9" s="204"/>
      <c r="B9" s="179"/>
      <c r="C9" s="179"/>
      <c r="D9" s="179"/>
      <c r="E9" s="179"/>
      <c r="F9" s="180"/>
      <c r="G9" s="205"/>
      <c r="H9" s="206"/>
      <c r="I9" s="206"/>
      <c r="J9" s="206"/>
      <c r="K9" s="206"/>
      <c r="L9" s="207"/>
      <c r="M9" s="211"/>
      <c r="N9" s="212"/>
      <c r="O9" s="212"/>
      <c r="P9" s="212"/>
      <c r="Q9" s="212"/>
      <c r="R9" s="213"/>
      <c r="S9" s="205"/>
      <c r="T9" s="206"/>
      <c r="U9" s="206"/>
      <c r="V9" s="206"/>
      <c r="W9" s="206"/>
      <c r="X9" s="207"/>
      <c r="Y9" s="205"/>
      <c r="Z9" s="206"/>
      <c r="AA9" s="206"/>
      <c r="AB9" s="206"/>
      <c r="AC9" s="206"/>
      <c r="AD9" s="207"/>
      <c r="AF9" s="217"/>
      <c r="AG9" s="218"/>
      <c r="AH9" s="218"/>
      <c r="AI9" s="218"/>
      <c r="AJ9" s="219"/>
      <c r="AM9" s="1"/>
      <c r="AN9" s="1"/>
    </row>
    <row r="10" spans="1:40" ht="14.25" customHeight="1">
      <c r="A10" s="24">
        <v>18</v>
      </c>
      <c r="B10" s="25"/>
      <c r="C10" s="26">
        <f>C45</f>
        <v>7171</v>
      </c>
      <c r="D10" s="27"/>
      <c r="E10" s="28" t="str">
        <f t="shared" ref="E10:E45" si="0">IF(ISBLANK(B10),"",(B10-(C10+D10)))</f>
        <v/>
      </c>
      <c r="F10" s="220"/>
      <c r="G10" s="205"/>
      <c r="H10" s="206"/>
      <c r="I10" s="206"/>
      <c r="J10" s="206"/>
      <c r="K10" s="206"/>
      <c r="L10" s="207"/>
      <c r="M10" s="24">
        <v>18</v>
      </c>
      <c r="N10" s="26"/>
      <c r="O10" s="26">
        <f>O45</f>
        <v>7196</v>
      </c>
      <c r="P10" s="27"/>
      <c r="Q10" s="29" t="str">
        <f t="shared" ref="Q10:Q45" si="1">IF(ISBLANK(N10),"",(N10-(O10+P10)))</f>
        <v/>
      </c>
      <c r="R10" s="220"/>
      <c r="S10" s="205"/>
      <c r="T10" s="206"/>
      <c r="U10" s="206"/>
      <c r="V10" s="206"/>
      <c r="W10" s="206"/>
      <c r="X10" s="207"/>
      <c r="Y10" s="205"/>
      <c r="Z10" s="206"/>
      <c r="AA10" s="206"/>
      <c r="AB10" s="206"/>
      <c r="AC10" s="206"/>
      <c r="AD10" s="207"/>
      <c r="AF10" s="232" t="s">
        <v>46</v>
      </c>
      <c r="AG10" s="233">
        <f>SUM(B10:B12)/3 - SUM(C10:C12)/3</f>
        <v>-7219</v>
      </c>
      <c r="AH10" s="234" t="s">
        <v>46</v>
      </c>
      <c r="AI10" s="233">
        <f>SUM(N10:N12)/3 - SUM(O10:O12)/3</f>
        <v>-7224</v>
      </c>
      <c r="AJ10" s="223">
        <f>AG10-AI10</f>
        <v>5</v>
      </c>
      <c r="AM10" s="1"/>
      <c r="AN10" s="1"/>
    </row>
    <row r="11" spans="1:40" ht="14.25" customHeight="1">
      <c r="A11" s="30">
        <v>17</v>
      </c>
      <c r="B11" s="31"/>
      <c r="C11" s="32">
        <f>C44</f>
        <v>7186</v>
      </c>
      <c r="D11" s="33"/>
      <c r="E11" s="34" t="str">
        <f t="shared" si="0"/>
        <v/>
      </c>
      <c r="F11" s="221"/>
      <c r="G11" s="205"/>
      <c r="H11" s="206"/>
      <c r="I11" s="206"/>
      <c r="J11" s="206"/>
      <c r="K11" s="206"/>
      <c r="L11" s="207"/>
      <c r="M11" s="30">
        <v>17</v>
      </c>
      <c r="N11" s="32"/>
      <c r="O11" s="32">
        <f>O44</f>
        <v>7196</v>
      </c>
      <c r="P11" s="33"/>
      <c r="Q11" s="35" t="str">
        <f t="shared" si="1"/>
        <v/>
      </c>
      <c r="R11" s="221"/>
      <c r="S11" s="205"/>
      <c r="T11" s="206"/>
      <c r="U11" s="206"/>
      <c r="V11" s="206"/>
      <c r="W11" s="206"/>
      <c r="X11" s="207"/>
      <c r="Y11" s="205"/>
      <c r="Z11" s="206"/>
      <c r="AA11" s="206"/>
      <c r="AB11" s="206"/>
      <c r="AC11" s="206"/>
      <c r="AD11" s="207"/>
      <c r="AF11" s="232"/>
      <c r="AG11" s="233"/>
      <c r="AH11" s="234"/>
      <c r="AI11" s="233"/>
      <c r="AJ11" s="223"/>
      <c r="AM11" s="1"/>
      <c r="AN11" s="1"/>
    </row>
    <row r="12" spans="1:40" ht="14.25" customHeight="1">
      <c r="A12" s="30">
        <v>16</v>
      </c>
      <c r="B12" s="31"/>
      <c r="C12" s="32">
        <f>C43</f>
        <v>7300</v>
      </c>
      <c r="D12" s="33"/>
      <c r="E12" s="35" t="str">
        <f t="shared" si="0"/>
        <v/>
      </c>
      <c r="F12" s="221"/>
      <c r="G12" s="205"/>
      <c r="H12" s="206"/>
      <c r="I12" s="206"/>
      <c r="J12" s="206"/>
      <c r="K12" s="206"/>
      <c r="L12" s="207"/>
      <c r="M12" s="30">
        <v>16</v>
      </c>
      <c r="N12" s="32"/>
      <c r="O12" s="32">
        <f>O43</f>
        <v>7280</v>
      </c>
      <c r="P12" s="33"/>
      <c r="Q12" s="35" t="str">
        <f t="shared" si="1"/>
        <v/>
      </c>
      <c r="R12" s="221"/>
      <c r="S12" s="205"/>
      <c r="T12" s="206"/>
      <c r="U12" s="206"/>
      <c r="V12" s="206"/>
      <c r="W12" s="206"/>
      <c r="X12" s="207"/>
      <c r="Y12" s="205"/>
      <c r="Z12" s="206"/>
      <c r="AA12" s="206"/>
      <c r="AB12" s="206"/>
      <c r="AC12" s="206"/>
      <c r="AD12" s="207"/>
      <c r="AF12" s="232"/>
      <c r="AG12" s="233"/>
      <c r="AH12" s="234"/>
      <c r="AI12" s="233"/>
      <c r="AJ12" s="223"/>
      <c r="AM12" s="1"/>
      <c r="AN12" s="1"/>
    </row>
    <row r="13" spans="1:40" ht="14.25" customHeight="1">
      <c r="A13" s="36">
        <v>15</v>
      </c>
      <c r="B13" s="37"/>
      <c r="C13" s="38">
        <f>C42</f>
        <v>7525</v>
      </c>
      <c r="D13" s="39"/>
      <c r="E13" s="35" t="str">
        <f t="shared" si="0"/>
        <v/>
      </c>
      <c r="F13" s="221"/>
      <c r="G13" s="205"/>
      <c r="H13" s="206"/>
      <c r="I13" s="206"/>
      <c r="J13" s="206"/>
      <c r="K13" s="206"/>
      <c r="L13" s="207"/>
      <c r="M13" s="36">
        <v>15</v>
      </c>
      <c r="N13" s="38"/>
      <c r="O13" s="38">
        <f>O42</f>
        <v>7489</v>
      </c>
      <c r="P13" s="33"/>
      <c r="Q13" s="35" t="str">
        <f t="shared" si="1"/>
        <v/>
      </c>
      <c r="R13" s="221"/>
      <c r="S13" s="205"/>
      <c r="T13" s="206"/>
      <c r="U13" s="206"/>
      <c r="V13" s="206"/>
      <c r="W13" s="206"/>
      <c r="X13" s="207"/>
      <c r="Y13" s="205"/>
      <c r="Z13" s="206"/>
      <c r="AA13" s="206"/>
      <c r="AB13" s="206"/>
      <c r="AC13" s="206"/>
      <c r="AD13" s="207"/>
      <c r="AF13" s="217" t="s">
        <v>51</v>
      </c>
      <c r="AG13" s="235">
        <f>SUM(B13:B19)/8 - SUM(C13:C19)/8</f>
        <v>-6679.375</v>
      </c>
      <c r="AH13" s="218" t="s">
        <v>51</v>
      </c>
      <c r="AI13" s="235">
        <f>SUM(N13:N19)/8 - SUM(O13:O19)/8</f>
        <v>-6652.875</v>
      </c>
      <c r="AJ13" s="223">
        <f>AG13-AI13</f>
        <v>-26.5</v>
      </c>
      <c r="AM13" s="1"/>
      <c r="AN13" s="1"/>
    </row>
    <row r="14" spans="1:40" ht="14.25" customHeight="1">
      <c r="A14" s="40">
        <v>14</v>
      </c>
      <c r="B14" s="41"/>
      <c r="C14" s="42">
        <f>C41</f>
        <v>7525</v>
      </c>
      <c r="D14" s="33"/>
      <c r="E14" s="35" t="str">
        <f t="shared" si="0"/>
        <v/>
      </c>
      <c r="F14" s="221"/>
      <c r="G14" s="205"/>
      <c r="H14" s="206"/>
      <c r="I14" s="206"/>
      <c r="J14" s="206"/>
      <c r="K14" s="206"/>
      <c r="L14" s="207"/>
      <c r="M14" s="36">
        <v>14</v>
      </c>
      <c r="N14" s="38"/>
      <c r="O14" s="38">
        <f>O41</f>
        <v>7489</v>
      </c>
      <c r="P14" s="33"/>
      <c r="Q14" s="35" t="str">
        <f t="shared" si="1"/>
        <v/>
      </c>
      <c r="R14" s="221"/>
      <c r="S14" s="205"/>
      <c r="T14" s="206"/>
      <c r="U14" s="206"/>
      <c r="V14" s="206"/>
      <c r="W14" s="206"/>
      <c r="X14" s="207"/>
      <c r="Y14" s="205"/>
      <c r="Z14" s="206"/>
      <c r="AA14" s="206"/>
      <c r="AB14" s="206"/>
      <c r="AC14" s="206"/>
      <c r="AD14" s="207"/>
      <c r="AF14" s="217"/>
      <c r="AG14" s="235"/>
      <c r="AH14" s="218"/>
      <c r="AI14" s="235"/>
      <c r="AJ14" s="223"/>
      <c r="AM14" s="1"/>
      <c r="AN14" s="1"/>
    </row>
    <row r="15" spans="1:40" ht="14.25" customHeight="1" thickBot="1">
      <c r="A15" s="40">
        <v>13</v>
      </c>
      <c r="B15" s="41"/>
      <c r="C15" s="42">
        <f>C40</f>
        <v>7560</v>
      </c>
      <c r="D15" s="33"/>
      <c r="E15" s="35" t="str">
        <f t="shared" si="0"/>
        <v/>
      </c>
      <c r="F15" s="221"/>
      <c r="G15" s="205"/>
      <c r="H15" s="206"/>
      <c r="I15" s="206"/>
      <c r="J15" s="206"/>
      <c r="K15" s="206"/>
      <c r="L15" s="207"/>
      <c r="M15" s="36">
        <v>13</v>
      </c>
      <c r="N15" s="38"/>
      <c r="O15" s="38">
        <f>O40</f>
        <v>7524</v>
      </c>
      <c r="P15" s="33"/>
      <c r="Q15" s="35" t="str">
        <f t="shared" si="1"/>
        <v/>
      </c>
      <c r="R15" s="221"/>
      <c r="S15" s="205"/>
      <c r="T15" s="206"/>
      <c r="U15" s="206"/>
      <c r="V15" s="206"/>
      <c r="W15" s="206"/>
      <c r="X15" s="207"/>
      <c r="Y15" s="204"/>
      <c r="Z15" s="179"/>
      <c r="AA15" s="179"/>
      <c r="AB15" s="179"/>
      <c r="AC15" s="179"/>
      <c r="AD15" s="180"/>
      <c r="AF15" s="217"/>
      <c r="AG15" s="235"/>
      <c r="AH15" s="218"/>
      <c r="AI15" s="235"/>
      <c r="AJ15" s="223"/>
      <c r="AM15" s="1"/>
      <c r="AN15" s="1"/>
    </row>
    <row r="16" spans="1:40" ht="14.25" customHeight="1">
      <c r="A16" s="36">
        <v>12</v>
      </c>
      <c r="B16" s="37"/>
      <c r="C16" s="38">
        <f>C39</f>
        <v>7640</v>
      </c>
      <c r="D16" s="33"/>
      <c r="E16" s="35" t="str">
        <f t="shared" si="0"/>
        <v/>
      </c>
      <c r="F16" s="221"/>
      <c r="G16" s="205"/>
      <c r="H16" s="206"/>
      <c r="I16" s="206"/>
      <c r="J16" s="206"/>
      <c r="K16" s="206"/>
      <c r="L16" s="207"/>
      <c r="M16" s="36">
        <v>12</v>
      </c>
      <c r="N16" s="38"/>
      <c r="O16" s="38">
        <f>O39</f>
        <v>7604</v>
      </c>
      <c r="P16" s="33"/>
      <c r="Q16" s="35" t="str">
        <f t="shared" si="1"/>
        <v/>
      </c>
      <c r="R16" s="221"/>
      <c r="S16" s="205"/>
      <c r="T16" s="206"/>
      <c r="U16" s="206"/>
      <c r="V16" s="206"/>
      <c r="W16" s="206"/>
      <c r="X16" s="207"/>
      <c r="Y16" s="43">
        <v>12</v>
      </c>
      <c r="Z16" s="44"/>
      <c r="AA16" s="44">
        <f>AA39</f>
        <v>7645</v>
      </c>
      <c r="AB16" s="27"/>
      <c r="AC16" s="28" t="str">
        <f>IF(ISBLANK(Z16),"",(Z16-(AA16+AB16)))</f>
        <v/>
      </c>
      <c r="AD16" s="220"/>
      <c r="AF16" s="217"/>
      <c r="AG16" s="235"/>
      <c r="AH16" s="218"/>
      <c r="AI16" s="235"/>
      <c r="AJ16" s="223"/>
      <c r="AM16" s="1"/>
      <c r="AN16" s="1"/>
    </row>
    <row r="17" spans="1:40" ht="14.25" customHeight="1">
      <c r="A17" s="36">
        <v>11</v>
      </c>
      <c r="B17" s="37"/>
      <c r="C17" s="38">
        <f>C38</f>
        <v>7650</v>
      </c>
      <c r="D17" s="33"/>
      <c r="E17" s="35" t="str">
        <f t="shared" si="0"/>
        <v/>
      </c>
      <c r="F17" s="221"/>
      <c r="G17" s="205"/>
      <c r="H17" s="206"/>
      <c r="I17" s="206"/>
      <c r="J17" s="206"/>
      <c r="K17" s="206"/>
      <c r="L17" s="207"/>
      <c r="M17" s="36">
        <v>11</v>
      </c>
      <c r="N17" s="38"/>
      <c r="O17" s="38">
        <f>O38</f>
        <v>7619</v>
      </c>
      <c r="P17" s="33"/>
      <c r="Q17" s="35" t="str">
        <f t="shared" si="1"/>
        <v/>
      </c>
      <c r="R17" s="221"/>
      <c r="S17" s="205"/>
      <c r="T17" s="206"/>
      <c r="U17" s="206"/>
      <c r="V17" s="206"/>
      <c r="W17" s="206"/>
      <c r="X17" s="207"/>
      <c r="Y17" s="36">
        <v>11</v>
      </c>
      <c r="Z17" s="38"/>
      <c r="AA17" s="38">
        <f>AA38</f>
        <v>7490</v>
      </c>
      <c r="AB17" s="33"/>
      <c r="AC17" s="45" t="str">
        <f>IF(ISBLANK(Z17),"",(Z17-(AA17+AB17)))</f>
        <v/>
      </c>
      <c r="AD17" s="221"/>
      <c r="AF17" s="217"/>
      <c r="AG17" s="235"/>
      <c r="AH17" s="218"/>
      <c r="AI17" s="235"/>
      <c r="AJ17" s="223"/>
      <c r="AM17" s="1"/>
      <c r="AN17" s="1"/>
    </row>
    <row r="18" spans="1:40" ht="14.25" customHeight="1">
      <c r="A18" s="36">
        <v>10</v>
      </c>
      <c r="B18" s="37"/>
      <c r="C18" s="38">
        <f>C37</f>
        <v>7740</v>
      </c>
      <c r="D18" s="33"/>
      <c r="E18" s="35" t="str">
        <f t="shared" si="0"/>
        <v/>
      </c>
      <c r="F18" s="221"/>
      <c r="G18" s="205"/>
      <c r="H18" s="206"/>
      <c r="I18" s="206"/>
      <c r="J18" s="206"/>
      <c r="K18" s="206"/>
      <c r="L18" s="207"/>
      <c r="M18" s="36">
        <v>10</v>
      </c>
      <c r="N18" s="38"/>
      <c r="O18" s="38">
        <f>O37</f>
        <v>7714</v>
      </c>
      <c r="P18" s="33"/>
      <c r="Q18" s="35" t="str">
        <f t="shared" si="1"/>
        <v/>
      </c>
      <c r="R18" s="221"/>
      <c r="S18" s="205"/>
      <c r="T18" s="206"/>
      <c r="U18" s="206"/>
      <c r="V18" s="206"/>
      <c r="W18" s="206"/>
      <c r="X18" s="207"/>
      <c r="Y18" s="36">
        <v>10</v>
      </c>
      <c r="Z18" s="38"/>
      <c r="AA18" s="38">
        <f>AA37</f>
        <v>7480</v>
      </c>
      <c r="AB18" s="33"/>
      <c r="AC18" s="45" t="str">
        <f t="shared" ref="AC18:AC39" si="2">IF(ISBLANK(Z18),"",(Z18-(AA18+AB18)))</f>
        <v/>
      </c>
      <c r="AD18" s="221"/>
      <c r="AF18" s="217"/>
      <c r="AG18" s="235"/>
      <c r="AH18" s="218"/>
      <c r="AI18" s="235"/>
      <c r="AJ18" s="223"/>
      <c r="AM18" s="1"/>
      <c r="AN18" s="1"/>
    </row>
    <row r="19" spans="1:40" ht="14.25" customHeight="1" thickBot="1">
      <c r="A19" s="36">
        <v>9</v>
      </c>
      <c r="B19" s="37"/>
      <c r="C19" s="38">
        <f>C36</f>
        <v>7795</v>
      </c>
      <c r="D19" s="33"/>
      <c r="E19" s="35" t="str">
        <f t="shared" si="0"/>
        <v/>
      </c>
      <c r="F19" s="221"/>
      <c r="G19" s="204"/>
      <c r="H19" s="179"/>
      <c r="I19" s="179"/>
      <c r="J19" s="179"/>
      <c r="K19" s="179"/>
      <c r="L19" s="180"/>
      <c r="M19" s="36">
        <v>9</v>
      </c>
      <c r="N19" s="38"/>
      <c r="O19" s="38">
        <f>O36</f>
        <v>7784</v>
      </c>
      <c r="P19" s="33"/>
      <c r="Q19" s="35" t="str">
        <f t="shared" si="1"/>
        <v/>
      </c>
      <c r="R19" s="221"/>
      <c r="S19" s="204"/>
      <c r="T19" s="179"/>
      <c r="U19" s="179"/>
      <c r="V19" s="179"/>
      <c r="W19" s="179"/>
      <c r="X19" s="180"/>
      <c r="Y19" s="36">
        <v>9</v>
      </c>
      <c r="Z19" s="38"/>
      <c r="AA19" s="38">
        <f>AA36</f>
        <v>7575</v>
      </c>
      <c r="AB19" s="33"/>
      <c r="AC19" s="45" t="str">
        <f t="shared" si="2"/>
        <v/>
      </c>
      <c r="AD19" s="221"/>
      <c r="AF19" s="217"/>
      <c r="AG19" s="235"/>
      <c r="AH19" s="218"/>
      <c r="AI19" s="235"/>
      <c r="AJ19" s="223"/>
      <c r="AM19" s="1"/>
      <c r="AN19" s="1"/>
    </row>
    <row r="20" spans="1:40" ht="14.25" customHeight="1">
      <c r="A20" s="46">
        <v>8</v>
      </c>
      <c r="B20" s="47"/>
      <c r="C20" s="48">
        <f>C35</f>
        <v>7868</v>
      </c>
      <c r="D20" s="33"/>
      <c r="E20" s="35" t="str">
        <f t="shared" si="0"/>
        <v/>
      </c>
      <c r="F20" s="221"/>
      <c r="G20" s="49">
        <v>8</v>
      </c>
      <c r="H20" s="50"/>
      <c r="I20" s="51">
        <f>I35</f>
        <v>7828</v>
      </c>
      <c r="J20" s="27"/>
      <c r="K20" s="29" t="str">
        <f t="shared" ref="K20:K35" si="3">IF(ISBLANK(H20),"",(H20-(I20+J20)))</f>
        <v/>
      </c>
      <c r="L20" s="224"/>
      <c r="M20" s="46">
        <v>8</v>
      </c>
      <c r="N20" s="48"/>
      <c r="O20" s="48">
        <f>O35</f>
        <v>7872</v>
      </c>
      <c r="P20" s="33"/>
      <c r="Q20" s="35" t="str">
        <f t="shared" si="1"/>
        <v/>
      </c>
      <c r="R20" s="221"/>
      <c r="S20" s="49">
        <v>8</v>
      </c>
      <c r="T20" s="51"/>
      <c r="U20" s="51">
        <f>U35</f>
        <v>7915</v>
      </c>
      <c r="V20" s="27"/>
      <c r="W20" s="52" t="str">
        <f t="shared" ref="W20:W27" si="4">IF(ISBLANK(T20),"",(T20-(U20+V20)))</f>
        <v/>
      </c>
      <c r="X20" s="220"/>
      <c r="Y20" s="46">
        <v>8</v>
      </c>
      <c r="Z20" s="48"/>
      <c r="AA20" s="48">
        <f>AA35</f>
        <v>7675</v>
      </c>
      <c r="AB20" s="33"/>
      <c r="AC20" s="45" t="str">
        <f t="shared" si="2"/>
        <v/>
      </c>
      <c r="AD20" s="221"/>
      <c r="AF20" s="227" t="s">
        <v>50</v>
      </c>
      <c r="AG20" s="228">
        <f>SUM(B20:B23,H20:H23)/8 - SUM(C20:C23,I20:I23)/8</f>
        <v>-7897.375</v>
      </c>
      <c r="AH20" s="229" t="s">
        <v>50</v>
      </c>
      <c r="AI20" s="228">
        <f>SUM(N20:N23, T20:T23)/8 - SUM(O20:O23, U20:U23)/8</f>
        <v>-7933.5</v>
      </c>
      <c r="AJ20" s="223">
        <f>AG20-AI20</f>
        <v>36.125</v>
      </c>
      <c r="AM20" s="1"/>
      <c r="AN20" s="1"/>
    </row>
    <row r="21" spans="1:40" ht="14.25" customHeight="1">
      <c r="A21" s="46">
        <v>7</v>
      </c>
      <c r="B21" s="47"/>
      <c r="C21" s="48">
        <f>C34</f>
        <v>7868</v>
      </c>
      <c r="D21" s="33"/>
      <c r="E21" s="35" t="str">
        <f t="shared" si="0"/>
        <v/>
      </c>
      <c r="F21" s="221"/>
      <c r="G21" s="46">
        <v>7</v>
      </c>
      <c r="H21" s="47"/>
      <c r="I21" s="48">
        <f>I34</f>
        <v>7828</v>
      </c>
      <c r="J21" s="33"/>
      <c r="K21" s="35" t="str">
        <f t="shared" si="3"/>
        <v/>
      </c>
      <c r="L21" s="225"/>
      <c r="M21" s="46">
        <v>7</v>
      </c>
      <c r="N21" s="48"/>
      <c r="O21" s="48">
        <f>O34</f>
        <v>7857</v>
      </c>
      <c r="P21" s="33"/>
      <c r="Q21" s="35" t="str">
        <f t="shared" si="1"/>
        <v/>
      </c>
      <c r="R21" s="221"/>
      <c r="S21" s="46">
        <v>7</v>
      </c>
      <c r="T21" s="48"/>
      <c r="U21" s="48">
        <f>U34</f>
        <v>7910</v>
      </c>
      <c r="V21" s="33"/>
      <c r="W21" s="53" t="str">
        <f t="shared" si="4"/>
        <v/>
      </c>
      <c r="X21" s="221"/>
      <c r="Y21" s="46">
        <v>7</v>
      </c>
      <c r="Z21" s="48"/>
      <c r="AA21" s="48">
        <f>AA34</f>
        <v>7605</v>
      </c>
      <c r="AB21" s="33"/>
      <c r="AC21" s="45" t="str">
        <f t="shared" si="2"/>
        <v/>
      </c>
      <c r="AD21" s="221"/>
      <c r="AF21" s="227"/>
      <c r="AG21" s="228"/>
      <c r="AH21" s="229"/>
      <c r="AI21" s="228"/>
      <c r="AJ21" s="223"/>
      <c r="AM21" s="1"/>
      <c r="AN21" s="1"/>
    </row>
    <row r="22" spans="1:40" ht="14.25" customHeight="1">
      <c r="A22" s="46">
        <v>6</v>
      </c>
      <c r="B22" s="47"/>
      <c r="C22" s="48">
        <f>C33</f>
        <v>7943</v>
      </c>
      <c r="D22" s="33"/>
      <c r="E22" s="35" t="str">
        <f t="shared" si="0"/>
        <v/>
      </c>
      <c r="F22" s="221"/>
      <c r="G22" s="46">
        <v>6</v>
      </c>
      <c r="H22" s="47"/>
      <c r="I22" s="48">
        <f>I33</f>
        <v>7898</v>
      </c>
      <c r="J22" s="33"/>
      <c r="K22" s="35" t="str">
        <f t="shared" si="3"/>
        <v/>
      </c>
      <c r="L22" s="225"/>
      <c r="M22" s="46">
        <v>6</v>
      </c>
      <c r="N22" s="48"/>
      <c r="O22" s="48">
        <f>O33</f>
        <v>7922</v>
      </c>
      <c r="P22" s="33"/>
      <c r="Q22" s="35" t="str">
        <f t="shared" si="1"/>
        <v/>
      </c>
      <c r="R22" s="221"/>
      <c r="S22" s="46">
        <v>6</v>
      </c>
      <c r="T22" s="48"/>
      <c r="U22" s="48">
        <f>U33</f>
        <v>7970</v>
      </c>
      <c r="V22" s="33"/>
      <c r="W22" s="53" t="str">
        <f t="shared" si="4"/>
        <v/>
      </c>
      <c r="X22" s="221"/>
      <c r="Y22" s="46">
        <v>6</v>
      </c>
      <c r="Z22" s="48"/>
      <c r="AA22" s="48">
        <f>AA33</f>
        <v>7680</v>
      </c>
      <c r="AB22" s="33"/>
      <c r="AC22" s="45" t="str">
        <f t="shared" si="2"/>
        <v/>
      </c>
      <c r="AD22" s="221"/>
      <c r="AF22" s="227"/>
      <c r="AG22" s="228"/>
      <c r="AH22" s="229"/>
      <c r="AI22" s="228"/>
      <c r="AJ22" s="223"/>
      <c r="AM22" s="1"/>
      <c r="AN22" s="1"/>
    </row>
    <row r="23" spans="1:40" ht="14.25" customHeight="1">
      <c r="A23" s="46">
        <v>5</v>
      </c>
      <c r="B23" s="47"/>
      <c r="C23" s="48">
        <f>C32</f>
        <v>7993</v>
      </c>
      <c r="D23" s="33"/>
      <c r="E23" s="35" t="str">
        <f t="shared" si="0"/>
        <v/>
      </c>
      <c r="F23" s="221"/>
      <c r="G23" s="46">
        <v>5</v>
      </c>
      <c r="H23" s="47"/>
      <c r="I23" s="48">
        <f>I32</f>
        <v>7953</v>
      </c>
      <c r="J23" s="33"/>
      <c r="K23" s="35" t="str">
        <f t="shared" si="3"/>
        <v/>
      </c>
      <c r="L23" s="225"/>
      <c r="M23" s="46">
        <v>5</v>
      </c>
      <c r="N23" s="48"/>
      <c r="O23" s="48">
        <f>O32</f>
        <v>7987</v>
      </c>
      <c r="P23" s="33"/>
      <c r="Q23" s="35" t="str">
        <f t="shared" si="1"/>
        <v/>
      </c>
      <c r="R23" s="221"/>
      <c r="S23" s="46">
        <v>5</v>
      </c>
      <c r="T23" s="48"/>
      <c r="U23" s="48">
        <f>U32</f>
        <v>8035</v>
      </c>
      <c r="V23" s="33"/>
      <c r="W23" s="53" t="str">
        <f t="shared" si="4"/>
        <v/>
      </c>
      <c r="X23" s="221"/>
      <c r="Y23" s="46">
        <v>5</v>
      </c>
      <c r="Z23" s="48"/>
      <c r="AA23" s="48">
        <f>AA32</f>
        <v>7875</v>
      </c>
      <c r="AB23" s="33"/>
      <c r="AC23" s="45" t="str">
        <f t="shared" si="2"/>
        <v/>
      </c>
      <c r="AD23" s="221"/>
      <c r="AF23" s="227"/>
      <c r="AG23" s="228"/>
      <c r="AH23" s="229"/>
      <c r="AI23" s="228"/>
      <c r="AJ23" s="223"/>
      <c r="AM23" s="1"/>
      <c r="AN23" s="1"/>
    </row>
    <row r="24" spans="1:40" ht="14.25" customHeight="1">
      <c r="A24" s="54">
        <v>4</v>
      </c>
      <c r="B24" s="55"/>
      <c r="C24" s="56">
        <f>C31</f>
        <v>8048</v>
      </c>
      <c r="D24" s="33"/>
      <c r="E24" s="35" t="str">
        <f t="shared" si="0"/>
        <v/>
      </c>
      <c r="F24" s="221"/>
      <c r="G24" s="54">
        <v>4</v>
      </c>
      <c r="H24" s="55"/>
      <c r="I24" s="56">
        <f>I31</f>
        <v>8003</v>
      </c>
      <c r="J24" s="33"/>
      <c r="K24" s="35" t="str">
        <f t="shared" si="3"/>
        <v/>
      </c>
      <c r="L24" s="225"/>
      <c r="M24" s="54">
        <v>4</v>
      </c>
      <c r="N24" s="56"/>
      <c r="O24" s="56">
        <f>O31</f>
        <v>8052</v>
      </c>
      <c r="P24" s="33"/>
      <c r="Q24" s="35" t="str">
        <f t="shared" si="1"/>
        <v/>
      </c>
      <c r="R24" s="221"/>
      <c r="S24" s="54">
        <v>4</v>
      </c>
      <c r="T24" s="55"/>
      <c r="U24" s="56">
        <f>U31</f>
        <v>8105</v>
      </c>
      <c r="V24" s="33"/>
      <c r="W24" s="53" t="str">
        <f t="shared" si="4"/>
        <v/>
      </c>
      <c r="X24" s="221"/>
      <c r="Y24" s="54">
        <v>4</v>
      </c>
      <c r="Z24" s="56"/>
      <c r="AA24" s="56">
        <f>AA31</f>
        <v>8030</v>
      </c>
      <c r="AB24" s="33"/>
      <c r="AC24" s="45" t="str">
        <f t="shared" si="2"/>
        <v/>
      </c>
      <c r="AD24" s="221"/>
      <c r="AF24" s="230" t="s">
        <v>49</v>
      </c>
      <c r="AG24" s="236">
        <f>SUM(B24:B27,H24:H27)/8 - SUM(C24:C27,I24:I27)/8</f>
        <v>-8045.5</v>
      </c>
      <c r="AH24" s="238" t="s">
        <v>49</v>
      </c>
      <c r="AI24" s="236">
        <f>SUM(N24:N27,T24:T27)/8 - SUM(O24:O27,U24:U27)/8</f>
        <v>-8092.875</v>
      </c>
      <c r="AJ24" s="223">
        <f>AG24-AI24</f>
        <v>47.375</v>
      </c>
      <c r="AM24" s="1"/>
      <c r="AN24" s="1"/>
    </row>
    <row r="25" spans="1:40" ht="14.25" customHeight="1">
      <c r="A25" s="54">
        <v>3</v>
      </c>
      <c r="B25" s="55"/>
      <c r="C25" s="56">
        <f>C30</f>
        <v>8028</v>
      </c>
      <c r="D25" s="33"/>
      <c r="E25" s="35" t="str">
        <f t="shared" si="0"/>
        <v/>
      </c>
      <c r="F25" s="221"/>
      <c r="G25" s="54">
        <v>3</v>
      </c>
      <c r="H25" s="55"/>
      <c r="I25" s="56">
        <f>I30</f>
        <v>7988</v>
      </c>
      <c r="J25" s="33"/>
      <c r="K25" s="35" t="str">
        <f t="shared" si="3"/>
        <v/>
      </c>
      <c r="L25" s="225"/>
      <c r="M25" s="54">
        <v>3</v>
      </c>
      <c r="N25" s="56"/>
      <c r="O25" s="56">
        <f>O30</f>
        <v>8022</v>
      </c>
      <c r="P25" s="33"/>
      <c r="Q25" s="35" t="str">
        <f t="shared" si="1"/>
        <v/>
      </c>
      <c r="R25" s="221"/>
      <c r="S25" s="54">
        <v>3</v>
      </c>
      <c r="T25" s="55"/>
      <c r="U25" s="56">
        <f>U30</f>
        <v>8080</v>
      </c>
      <c r="V25" s="33"/>
      <c r="W25" s="53" t="str">
        <f t="shared" si="4"/>
        <v/>
      </c>
      <c r="X25" s="221"/>
      <c r="Y25" s="54">
        <v>3</v>
      </c>
      <c r="Z25" s="56"/>
      <c r="AA25" s="56">
        <f>AA30</f>
        <v>8060</v>
      </c>
      <c r="AB25" s="33"/>
      <c r="AC25" s="45" t="str">
        <f t="shared" si="2"/>
        <v/>
      </c>
      <c r="AD25" s="221"/>
      <c r="AF25" s="230"/>
      <c r="AG25" s="236"/>
      <c r="AH25" s="238"/>
      <c r="AI25" s="236"/>
      <c r="AJ25" s="223"/>
      <c r="AM25" s="1"/>
      <c r="AN25" s="1"/>
    </row>
    <row r="26" spans="1:40" ht="14.25" customHeight="1">
      <c r="A26" s="54">
        <v>2</v>
      </c>
      <c r="B26" s="55"/>
      <c r="C26" s="56">
        <f>C29</f>
        <v>8078</v>
      </c>
      <c r="D26" s="33"/>
      <c r="E26" s="35" t="str">
        <f t="shared" si="0"/>
        <v/>
      </c>
      <c r="F26" s="221"/>
      <c r="G26" s="54">
        <v>2</v>
      </c>
      <c r="H26" s="55"/>
      <c r="I26" s="56">
        <f>I29</f>
        <v>8028</v>
      </c>
      <c r="J26" s="33"/>
      <c r="K26" s="35" t="str">
        <f t="shared" si="3"/>
        <v/>
      </c>
      <c r="L26" s="225"/>
      <c r="M26" s="54">
        <v>2</v>
      </c>
      <c r="N26" s="56"/>
      <c r="O26" s="56">
        <f>O29</f>
        <v>8062</v>
      </c>
      <c r="P26" s="33"/>
      <c r="Q26" s="35" t="str">
        <f t="shared" si="1"/>
        <v/>
      </c>
      <c r="R26" s="221"/>
      <c r="S26" s="54">
        <v>2</v>
      </c>
      <c r="T26" s="55"/>
      <c r="U26" s="56">
        <f>U29</f>
        <v>8120</v>
      </c>
      <c r="V26" s="33"/>
      <c r="W26" s="53" t="str">
        <f t="shared" si="4"/>
        <v/>
      </c>
      <c r="X26" s="221"/>
      <c r="Y26" s="54">
        <v>2</v>
      </c>
      <c r="Z26" s="56"/>
      <c r="AA26" s="56">
        <f>AA29</f>
        <v>8260</v>
      </c>
      <c r="AB26" s="33"/>
      <c r="AC26" s="45" t="str">
        <f t="shared" si="2"/>
        <v/>
      </c>
      <c r="AD26" s="221"/>
      <c r="AF26" s="230"/>
      <c r="AG26" s="236"/>
      <c r="AH26" s="238"/>
      <c r="AI26" s="236"/>
      <c r="AJ26" s="223"/>
      <c r="AM26" s="1"/>
      <c r="AN26" s="1"/>
    </row>
    <row r="27" spans="1:40" ht="14.25" customHeight="1" thickBot="1">
      <c r="A27" s="57">
        <v>1</v>
      </c>
      <c r="B27" s="58"/>
      <c r="C27" s="59">
        <f>C28</f>
        <v>8118</v>
      </c>
      <c r="D27" s="60"/>
      <c r="E27" s="61" t="str">
        <f t="shared" si="0"/>
        <v/>
      </c>
      <c r="F27" s="222"/>
      <c r="G27" s="57">
        <v>1</v>
      </c>
      <c r="H27" s="58"/>
      <c r="I27" s="59">
        <f>I28</f>
        <v>8073</v>
      </c>
      <c r="J27" s="60"/>
      <c r="K27" s="61" t="str">
        <f t="shared" si="3"/>
        <v/>
      </c>
      <c r="L27" s="226"/>
      <c r="M27" s="57">
        <v>1</v>
      </c>
      <c r="N27" s="59"/>
      <c r="O27" s="59">
        <f>O28</f>
        <v>8122</v>
      </c>
      <c r="P27" s="60"/>
      <c r="Q27" s="61" t="str">
        <f t="shared" si="1"/>
        <v/>
      </c>
      <c r="R27" s="222"/>
      <c r="S27" s="57">
        <v>1</v>
      </c>
      <c r="T27" s="58"/>
      <c r="U27" s="59">
        <f>U28</f>
        <v>8180</v>
      </c>
      <c r="V27" s="60"/>
      <c r="W27" s="62" t="str">
        <f t="shared" si="4"/>
        <v/>
      </c>
      <c r="X27" s="222"/>
      <c r="Y27" s="57">
        <v>1</v>
      </c>
      <c r="Z27" s="59"/>
      <c r="AA27" s="59">
        <f>AA28</f>
        <v>8495</v>
      </c>
      <c r="AB27" s="60"/>
      <c r="AC27" s="63" t="str">
        <f t="shared" si="2"/>
        <v/>
      </c>
      <c r="AD27" s="222"/>
      <c r="AF27" s="231"/>
      <c r="AG27" s="237"/>
      <c r="AH27" s="239"/>
      <c r="AI27" s="237"/>
      <c r="AJ27" s="240"/>
      <c r="AM27" s="1"/>
      <c r="AN27" s="1"/>
    </row>
    <row r="28" spans="1:40" ht="14.25" customHeight="1">
      <c r="A28" s="64">
        <v>1</v>
      </c>
      <c r="B28" s="65"/>
      <c r="C28" s="66">
        <f t="shared" ref="C28:C44" si="5">G62</f>
        <v>8118</v>
      </c>
      <c r="D28" s="67"/>
      <c r="E28" s="34" t="str">
        <f t="shared" si="0"/>
        <v/>
      </c>
      <c r="F28" s="68" t="str">
        <f>IF(OR(ISBLANK(B27),ISBLANK(B28)),"",(B28-(C28+D28)-(B27-(C27+D27))))</f>
        <v/>
      </c>
      <c r="G28" s="64">
        <v>1</v>
      </c>
      <c r="H28" s="65"/>
      <c r="I28" s="66">
        <f t="shared" ref="I28:I35" si="6">O62</f>
        <v>8073</v>
      </c>
      <c r="J28" s="67"/>
      <c r="K28" s="34" t="str">
        <f t="shared" si="3"/>
        <v/>
      </c>
      <c r="L28" s="69" t="str">
        <f>IF(OR(ISBLANK(H27),ISBLANK(H28)),"",(H28-(I28+J28)-(H27-(I27+J27))))</f>
        <v/>
      </c>
      <c r="M28" s="64">
        <v>1</v>
      </c>
      <c r="N28" s="66"/>
      <c r="O28" s="66">
        <f t="shared" ref="O28:O45" si="7">X62</f>
        <v>8122</v>
      </c>
      <c r="P28" s="67"/>
      <c r="Q28" s="34" t="str">
        <f t="shared" si="1"/>
        <v/>
      </c>
      <c r="R28" s="68" t="str">
        <f>IF(OR(ISBLANK(N27),ISBLANK(N28)),"",(N28-(O28+P28)-(N27-(O27+P27))))</f>
        <v/>
      </c>
      <c r="S28" s="64">
        <v>1</v>
      </c>
      <c r="T28" s="65"/>
      <c r="U28" s="66">
        <f t="shared" ref="U28:U35" si="8">O73</f>
        <v>8180</v>
      </c>
      <c r="V28" s="67"/>
      <c r="W28" s="70" t="str">
        <f>IF(ISBLANK(T28),"",(T28-(U28+V28)))</f>
        <v/>
      </c>
      <c r="X28" s="68" t="str">
        <f>IF(OR(ISBLANK(T27),ISBLANK(T28)),"",(T28-(U28+V28)-(T27-(U27+V27))))</f>
        <v/>
      </c>
      <c r="Y28" s="64">
        <v>1</v>
      </c>
      <c r="Z28" s="66"/>
      <c r="AA28" s="66">
        <f t="shared" ref="AA28:AA39" si="9">AG62</f>
        <v>8495</v>
      </c>
      <c r="AB28" s="67"/>
      <c r="AC28" s="70" t="str">
        <f t="shared" si="2"/>
        <v/>
      </c>
      <c r="AD28" s="69" t="str">
        <f>IF(OR(ISBLANK(Z27),ISBLANK(Z28)),"",(Z28-(AA28+AB28)-(Z27-(AA27+AB27))))</f>
        <v/>
      </c>
      <c r="AF28" s="241" t="s">
        <v>49</v>
      </c>
      <c r="AG28" s="242">
        <f>SUM(B28:B31,H28:H31)/8 - SUM(C28:C31,I28:I31)/8</f>
        <v>-8045.5</v>
      </c>
      <c r="AH28" s="243" t="s">
        <v>49</v>
      </c>
      <c r="AI28" s="242">
        <f>SUM(N28:N31,T28:T31)/8 - SUM(O28:O31,U28:U31)/8</f>
        <v>-8092.875</v>
      </c>
      <c r="AJ28" s="244">
        <f>AG28-AI28</f>
        <v>47.375</v>
      </c>
      <c r="AM28" s="1"/>
      <c r="AN28" s="1"/>
    </row>
    <row r="29" spans="1:40" ht="14.25" customHeight="1">
      <c r="A29" s="54">
        <v>2</v>
      </c>
      <c r="B29" s="55"/>
      <c r="C29" s="56">
        <f t="shared" si="5"/>
        <v>8078</v>
      </c>
      <c r="D29" s="33"/>
      <c r="E29" s="35" t="str">
        <f t="shared" si="0"/>
        <v/>
      </c>
      <c r="F29" s="71" t="str">
        <f>IF(OR(ISBLANK(B26),ISBLANK(B29)),"",(B29-(C29+D29)-(B26-(C26+D26))))</f>
        <v/>
      </c>
      <c r="G29" s="54">
        <v>2</v>
      </c>
      <c r="H29" s="55"/>
      <c r="I29" s="56">
        <f t="shared" si="6"/>
        <v>8028</v>
      </c>
      <c r="J29" s="33"/>
      <c r="K29" s="35" t="str">
        <f t="shared" si="3"/>
        <v/>
      </c>
      <c r="L29" s="71" t="str">
        <f>IF(OR(ISBLANK(H26),ISBLANK(H29)),"",(H29-(I29+J29)-(H26-(I26+J26))))</f>
        <v/>
      </c>
      <c r="M29" s="54">
        <v>2</v>
      </c>
      <c r="N29" s="56"/>
      <c r="O29" s="56">
        <f t="shared" si="7"/>
        <v>8062</v>
      </c>
      <c r="P29" s="33"/>
      <c r="Q29" s="35" t="str">
        <f t="shared" si="1"/>
        <v/>
      </c>
      <c r="R29" s="71" t="str">
        <f>IF(OR(ISBLANK(N26),ISBLANK(N29)),"",(N29-(O29+P29)-(N26-(O26+P26))))</f>
        <v/>
      </c>
      <c r="S29" s="54">
        <v>2</v>
      </c>
      <c r="T29" s="55"/>
      <c r="U29" s="56">
        <f t="shared" si="8"/>
        <v>8120</v>
      </c>
      <c r="V29" s="33"/>
      <c r="W29" s="70" t="str">
        <f t="shared" ref="W29:W35" si="10">IF(ISBLANK(T29),"",(T29-(U29+V29)))</f>
        <v/>
      </c>
      <c r="X29" s="71" t="str">
        <f>IF(OR(ISBLANK(T26),ISBLANK(T29)),"",(T29-(U29+V29)-(T26-(U26+V26))))</f>
        <v/>
      </c>
      <c r="Y29" s="54">
        <v>2</v>
      </c>
      <c r="Z29" s="56"/>
      <c r="AA29" s="56">
        <f t="shared" si="9"/>
        <v>8260</v>
      </c>
      <c r="AB29" s="33"/>
      <c r="AC29" s="45" t="str">
        <f t="shared" si="2"/>
        <v/>
      </c>
      <c r="AD29" s="71" t="str">
        <f>IF(OR(ISBLANK(Z26),ISBLANK(Z29)),"",(Z29-(AA29+AB29)-(Z26-(AA26+AB26))))</f>
        <v/>
      </c>
      <c r="AF29" s="230"/>
      <c r="AG29" s="236"/>
      <c r="AH29" s="238"/>
      <c r="AI29" s="236"/>
      <c r="AJ29" s="223"/>
      <c r="AM29" s="1"/>
      <c r="AN29" s="1"/>
    </row>
    <row r="30" spans="1:40" ht="14.25" customHeight="1">
      <c r="A30" s="54">
        <v>3</v>
      </c>
      <c r="B30" s="55"/>
      <c r="C30" s="56">
        <f t="shared" si="5"/>
        <v>8028</v>
      </c>
      <c r="D30" s="33"/>
      <c r="E30" s="35" t="str">
        <f t="shared" si="0"/>
        <v/>
      </c>
      <c r="F30" s="71" t="str">
        <f>IF(OR(ISBLANK(B25),ISBLANK(B30)),"",(B30-(C30+D30)-(B25-(C25+D25))))</f>
        <v/>
      </c>
      <c r="G30" s="54">
        <v>3</v>
      </c>
      <c r="H30" s="55"/>
      <c r="I30" s="56">
        <f t="shared" si="6"/>
        <v>7988</v>
      </c>
      <c r="J30" s="33"/>
      <c r="K30" s="35" t="str">
        <f t="shared" si="3"/>
        <v/>
      </c>
      <c r="L30" s="71" t="str">
        <f>IF(OR(ISBLANK(H25),ISBLANK(H30)),"",(H30-(I30+J30)-(H25-(I25+J25))))</f>
        <v/>
      </c>
      <c r="M30" s="54">
        <v>3</v>
      </c>
      <c r="N30" s="56"/>
      <c r="O30" s="56">
        <f t="shared" si="7"/>
        <v>8022</v>
      </c>
      <c r="P30" s="33"/>
      <c r="Q30" s="35" t="str">
        <f t="shared" si="1"/>
        <v/>
      </c>
      <c r="R30" s="71" t="str">
        <f>IF(OR(ISBLANK(N25),ISBLANK(N30)),"",(N30-(O30+P30)-(N25-(O25+P25))))</f>
        <v/>
      </c>
      <c r="S30" s="54">
        <v>3</v>
      </c>
      <c r="T30" s="55"/>
      <c r="U30" s="56">
        <f t="shared" si="8"/>
        <v>8080</v>
      </c>
      <c r="V30" s="33"/>
      <c r="W30" s="70" t="str">
        <f t="shared" si="10"/>
        <v/>
      </c>
      <c r="X30" s="71" t="str">
        <f>IF(OR(ISBLANK(T25),ISBLANK(T30)),"",(T30-(U30+V30)-(T25-(U25+V25))))</f>
        <v/>
      </c>
      <c r="Y30" s="54">
        <v>3</v>
      </c>
      <c r="Z30" s="56"/>
      <c r="AA30" s="56">
        <f t="shared" si="9"/>
        <v>8060</v>
      </c>
      <c r="AB30" s="33"/>
      <c r="AC30" s="45" t="str">
        <f t="shared" si="2"/>
        <v/>
      </c>
      <c r="AD30" s="71" t="str">
        <f>IF(OR(ISBLANK(Z25),ISBLANK(Z30)),"",(Z30-(AA30+AB30)-(Z25-(AA25+AB25))))</f>
        <v/>
      </c>
      <c r="AF30" s="230"/>
      <c r="AG30" s="236"/>
      <c r="AH30" s="238"/>
      <c r="AI30" s="236"/>
      <c r="AJ30" s="223"/>
      <c r="AM30" s="1"/>
      <c r="AN30" s="1"/>
    </row>
    <row r="31" spans="1:40" ht="14.25" customHeight="1">
      <c r="A31" s="54">
        <v>4</v>
      </c>
      <c r="B31" s="55"/>
      <c r="C31" s="56">
        <f t="shared" si="5"/>
        <v>8048</v>
      </c>
      <c r="D31" s="33"/>
      <c r="E31" s="35" t="str">
        <f t="shared" si="0"/>
        <v/>
      </c>
      <c r="F31" s="71" t="str">
        <f>IF(OR(ISBLANK(B24),ISBLANK(B31)),"",(B31-(C31+D31)-(B24-(C24+D24))))</f>
        <v/>
      </c>
      <c r="G31" s="54">
        <v>4</v>
      </c>
      <c r="H31" s="55"/>
      <c r="I31" s="56">
        <f t="shared" si="6"/>
        <v>8003</v>
      </c>
      <c r="J31" s="33"/>
      <c r="K31" s="35" t="str">
        <f t="shared" si="3"/>
        <v/>
      </c>
      <c r="L31" s="71" t="str">
        <f>IF(OR(ISBLANK(H24),ISBLANK(H31)),"",(H31-(I31+J31)-(H24-(I24+J24))))</f>
        <v/>
      </c>
      <c r="M31" s="54">
        <v>4</v>
      </c>
      <c r="N31" s="56"/>
      <c r="O31" s="56">
        <f t="shared" si="7"/>
        <v>8052</v>
      </c>
      <c r="P31" s="33"/>
      <c r="Q31" s="35" t="str">
        <f t="shared" si="1"/>
        <v/>
      </c>
      <c r="R31" s="71" t="str">
        <f>IF(OR(ISBLANK(N24),ISBLANK(N31)),"",(N31-(O31+P31)-(N24-(O24+P24))))</f>
        <v/>
      </c>
      <c r="S31" s="72">
        <v>4</v>
      </c>
      <c r="T31" s="73"/>
      <c r="U31" s="74">
        <f t="shared" si="8"/>
        <v>8105</v>
      </c>
      <c r="V31" s="39"/>
      <c r="W31" s="70" t="str">
        <f t="shared" si="10"/>
        <v/>
      </c>
      <c r="X31" s="71" t="str">
        <f>IF(OR(ISBLANK(T24),ISBLANK(T31)),"",(T31-(U31+V31)-(T24-(U24+V24))))</f>
        <v/>
      </c>
      <c r="Y31" s="54">
        <v>4</v>
      </c>
      <c r="Z31" s="56"/>
      <c r="AA31" s="56">
        <f t="shared" si="9"/>
        <v>8030</v>
      </c>
      <c r="AB31" s="33"/>
      <c r="AC31" s="45" t="str">
        <f t="shared" si="2"/>
        <v/>
      </c>
      <c r="AD31" s="71" t="str">
        <f>IF(OR(ISBLANK(Z24),ISBLANK(Z31)),"",(Z31-(AA31+AB31)-(Z24-(AA24+AB24))))</f>
        <v/>
      </c>
      <c r="AF31" s="230"/>
      <c r="AG31" s="236"/>
      <c r="AH31" s="238"/>
      <c r="AI31" s="236"/>
      <c r="AJ31" s="223"/>
      <c r="AM31" s="1"/>
      <c r="AN31" s="1"/>
    </row>
    <row r="32" spans="1:40" ht="14.25" customHeight="1">
      <c r="A32" s="46">
        <v>5</v>
      </c>
      <c r="B32" s="47"/>
      <c r="C32" s="48">
        <f t="shared" si="5"/>
        <v>7993</v>
      </c>
      <c r="D32" s="33"/>
      <c r="E32" s="35" t="str">
        <f t="shared" si="0"/>
        <v/>
      </c>
      <c r="F32" s="71" t="str">
        <f>IF(OR(ISBLANK(B23),ISBLANK(B32)),"",(B32-(C32+D32)-(B23-(C23+D23))))</f>
        <v/>
      </c>
      <c r="G32" s="46">
        <v>5</v>
      </c>
      <c r="H32" s="47"/>
      <c r="I32" s="48">
        <f t="shared" si="6"/>
        <v>7953</v>
      </c>
      <c r="J32" s="33"/>
      <c r="K32" s="35" t="str">
        <f t="shared" si="3"/>
        <v/>
      </c>
      <c r="L32" s="71" t="str">
        <f>IF(OR(ISBLANK(H23),ISBLANK(H32)),"",(H32-(I32+J32)-(H23-(I23+J23))))</f>
        <v/>
      </c>
      <c r="M32" s="46">
        <v>5</v>
      </c>
      <c r="N32" s="48"/>
      <c r="O32" s="48">
        <f t="shared" si="7"/>
        <v>7987</v>
      </c>
      <c r="P32" s="33"/>
      <c r="Q32" s="35" t="str">
        <f t="shared" si="1"/>
        <v/>
      </c>
      <c r="R32" s="71" t="str">
        <f>IF(OR(ISBLANK(N23),ISBLANK(N32)),"",(N32-(O32+P32)-(N23-(O23+P23))))</f>
        <v/>
      </c>
      <c r="S32" s="46">
        <v>5</v>
      </c>
      <c r="T32" s="47"/>
      <c r="U32" s="48">
        <f t="shared" si="8"/>
        <v>8035</v>
      </c>
      <c r="V32" s="33"/>
      <c r="W32" s="70" t="str">
        <f t="shared" si="10"/>
        <v/>
      </c>
      <c r="X32" s="71" t="str">
        <f>IF(OR(ISBLANK(T23),ISBLANK(T32)),"",(T32-(U32+V32)-(T23-(U23+V23))))</f>
        <v/>
      </c>
      <c r="Y32" s="46">
        <v>5</v>
      </c>
      <c r="Z32" s="48"/>
      <c r="AA32" s="48">
        <f t="shared" si="9"/>
        <v>7875</v>
      </c>
      <c r="AB32" s="33"/>
      <c r="AC32" s="45" t="str">
        <f t="shared" si="2"/>
        <v/>
      </c>
      <c r="AD32" s="71" t="str">
        <f>IF(OR(ISBLANK(Z23),ISBLANK(Z32)),"",(Z32-(AA32+AB32)-(Z23-(AA23+AB23))))</f>
        <v/>
      </c>
      <c r="AF32" s="227" t="s">
        <v>50</v>
      </c>
      <c r="AG32" s="228">
        <f>SUM(B32:B35,H32:H35)/8 - SUM(I32:I35,C32:C35)/8</f>
        <v>-7897.375</v>
      </c>
      <c r="AH32" s="229" t="s">
        <v>50</v>
      </c>
      <c r="AI32" s="228">
        <f>SUM(N32:N35, T32:T35)/8 - SUM(O32:O35, U32:U35)/8</f>
        <v>-7933.5</v>
      </c>
      <c r="AJ32" s="223">
        <f>AG32-AI32</f>
        <v>36.125</v>
      </c>
      <c r="AM32" s="1"/>
      <c r="AN32" s="1"/>
    </row>
    <row r="33" spans="1:43" ht="14.25" customHeight="1">
      <c r="A33" s="46">
        <v>6</v>
      </c>
      <c r="B33" s="47"/>
      <c r="C33" s="48">
        <f t="shared" si="5"/>
        <v>7943</v>
      </c>
      <c r="D33" s="33"/>
      <c r="E33" s="35" t="str">
        <f t="shared" si="0"/>
        <v/>
      </c>
      <c r="F33" s="71" t="str">
        <f>IF(OR(ISBLANK(B22),ISBLANK(B33)),"",(B33-(C33+D33)-(B22-(C22+D22))))</f>
        <v/>
      </c>
      <c r="G33" s="46">
        <v>6</v>
      </c>
      <c r="H33" s="47"/>
      <c r="I33" s="48">
        <f t="shared" si="6"/>
        <v>7898</v>
      </c>
      <c r="J33" s="33"/>
      <c r="K33" s="35" t="str">
        <f t="shared" si="3"/>
        <v/>
      </c>
      <c r="L33" s="71" t="str">
        <f>IF(OR(ISBLANK(H22),ISBLANK(H33)),"",(H33-(I33+J33)-(H22-(I22+J22))))</f>
        <v/>
      </c>
      <c r="M33" s="46">
        <v>6</v>
      </c>
      <c r="N33" s="48"/>
      <c r="O33" s="48">
        <f t="shared" si="7"/>
        <v>7922</v>
      </c>
      <c r="P33" s="33"/>
      <c r="Q33" s="35" t="str">
        <f t="shared" si="1"/>
        <v/>
      </c>
      <c r="R33" s="71" t="str">
        <f>IF(OR(ISBLANK(N22),ISBLANK(N33)),"",(N33-(O33+P33)-(N22-(O22+P22))))</f>
        <v/>
      </c>
      <c r="S33" s="46">
        <v>6</v>
      </c>
      <c r="T33" s="47"/>
      <c r="U33" s="48">
        <f t="shared" si="8"/>
        <v>7970</v>
      </c>
      <c r="V33" s="33"/>
      <c r="W33" s="70" t="str">
        <f t="shared" si="10"/>
        <v/>
      </c>
      <c r="X33" s="71" t="str">
        <f>IF(OR(ISBLANK(T22),ISBLANK(T33)),"",(T33-(U33+V33)-(T22-(U22+V22))))</f>
        <v/>
      </c>
      <c r="Y33" s="46">
        <v>6</v>
      </c>
      <c r="Z33" s="48"/>
      <c r="AA33" s="48">
        <f t="shared" si="9"/>
        <v>7680</v>
      </c>
      <c r="AB33" s="33"/>
      <c r="AC33" s="45" t="str">
        <f t="shared" si="2"/>
        <v/>
      </c>
      <c r="AD33" s="71" t="str">
        <f>IF(OR(ISBLANK(Z22),ISBLANK(Z33)),"",(Z33-(AA33+AB33)-(Z22-(AA22+AB22))))</f>
        <v/>
      </c>
      <c r="AF33" s="227"/>
      <c r="AG33" s="228"/>
      <c r="AH33" s="229"/>
      <c r="AI33" s="228"/>
      <c r="AJ33" s="223"/>
      <c r="AM33" s="1"/>
      <c r="AN33" s="1"/>
    </row>
    <row r="34" spans="1:43" ht="14.25" customHeight="1">
      <c r="A34" s="46">
        <v>7</v>
      </c>
      <c r="B34" s="47"/>
      <c r="C34" s="48">
        <f t="shared" si="5"/>
        <v>7868</v>
      </c>
      <c r="D34" s="33"/>
      <c r="E34" s="35" t="str">
        <f t="shared" si="0"/>
        <v/>
      </c>
      <c r="F34" s="71" t="str">
        <f>IF(OR(ISBLANK(B21),ISBLANK(B34)),"",(B34-(C34+D34)-(B21-(C21+D21))))</f>
        <v/>
      </c>
      <c r="G34" s="46">
        <v>7</v>
      </c>
      <c r="H34" s="47"/>
      <c r="I34" s="48">
        <f t="shared" si="6"/>
        <v>7828</v>
      </c>
      <c r="J34" s="33"/>
      <c r="K34" s="35" t="str">
        <f t="shared" si="3"/>
        <v/>
      </c>
      <c r="L34" s="71" t="str">
        <f>IF(OR(ISBLANK(H21),ISBLANK(H34)),"",(H34-(I34+J34)-(H21-(I21+J21))))</f>
        <v/>
      </c>
      <c r="M34" s="46">
        <v>7</v>
      </c>
      <c r="N34" s="48"/>
      <c r="O34" s="48">
        <f t="shared" si="7"/>
        <v>7857</v>
      </c>
      <c r="P34" s="33"/>
      <c r="Q34" s="35" t="str">
        <f t="shared" si="1"/>
        <v/>
      </c>
      <c r="R34" s="71" t="str">
        <f>IF(OR(ISBLANK(N21),ISBLANK(N34)),"",(N34-(O34+P34)-(N21-(O21+P21))))</f>
        <v/>
      </c>
      <c r="S34" s="46">
        <v>7</v>
      </c>
      <c r="T34" s="47"/>
      <c r="U34" s="48">
        <f t="shared" si="8"/>
        <v>7910</v>
      </c>
      <c r="V34" s="33"/>
      <c r="W34" s="70" t="str">
        <f t="shared" si="10"/>
        <v/>
      </c>
      <c r="X34" s="71" t="str">
        <f>IF(OR(ISBLANK(T21),ISBLANK(T34)),"",(T34-(U34+V34)-(T21-(U21+V21))))</f>
        <v/>
      </c>
      <c r="Y34" s="46">
        <v>7</v>
      </c>
      <c r="Z34" s="48"/>
      <c r="AA34" s="48">
        <f t="shared" si="9"/>
        <v>7605</v>
      </c>
      <c r="AB34" s="33"/>
      <c r="AC34" s="45" t="str">
        <f t="shared" si="2"/>
        <v/>
      </c>
      <c r="AD34" s="71" t="str">
        <f>IF(OR(ISBLANK(Z21),ISBLANK(Z34)),"",(Z34-(AA34+AB34)-(Z21-(AA21+AB21))))</f>
        <v/>
      </c>
      <c r="AF34" s="227"/>
      <c r="AG34" s="228"/>
      <c r="AH34" s="229"/>
      <c r="AI34" s="228"/>
      <c r="AJ34" s="223"/>
      <c r="AM34" s="1"/>
      <c r="AN34" s="1"/>
    </row>
    <row r="35" spans="1:43" ht="14.25" customHeight="1" thickBot="1">
      <c r="A35" s="46">
        <v>8</v>
      </c>
      <c r="B35" s="47"/>
      <c r="C35" s="48">
        <f t="shared" si="5"/>
        <v>7868</v>
      </c>
      <c r="D35" s="33"/>
      <c r="E35" s="35" t="str">
        <f t="shared" si="0"/>
        <v/>
      </c>
      <c r="F35" s="71" t="str">
        <f>IF(OR(ISBLANK(B20),ISBLANK(B35)),"",(B35-(C35+D35)-(B20-(C20+D20))))</f>
        <v/>
      </c>
      <c r="G35" s="75">
        <v>8</v>
      </c>
      <c r="H35" s="76"/>
      <c r="I35" s="77">
        <f t="shared" si="6"/>
        <v>7828</v>
      </c>
      <c r="J35" s="60"/>
      <c r="K35" s="35" t="str">
        <f t="shared" si="3"/>
        <v/>
      </c>
      <c r="L35" s="78" t="str">
        <f>IF(OR(ISBLANK(H20),ISBLANK(H35)),"",(H35-(I35+J35)-(H20-(I20+J20))))</f>
        <v/>
      </c>
      <c r="M35" s="46">
        <v>8</v>
      </c>
      <c r="N35" s="48"/>
      <c r="O35" s="48">
        <f t="shared" si="7"/>
        <v>7872</v>
      </c>
      <c r="P35" s="33"/>
      <c r="Q35" s="35" t="str">
        <f t="shared" si="1"/>
        <v/>
      </c>
      <c r="R35" s="71" t="str">
        <f>IF(OR(ISBLANK(N20),ISBLANK(N35)),"",(N35-(O35+P35)-(N20-(O20+P20))))</f>
        <v/>
      </c>
      <c r="S35" s="75">
        <v>8</v>
      </c>
      <c r="T35" s="76"/>
      <c r="U35" s="77">
        <f t="shared" si="8"/>
        <v>7915</v>
      </c>
      <c r="V35" s="60"/>
      <c r="W35" s="79" t="str">
        <f t="shared" si="10"/>
        <v/>
      </c>
      <c r="X35" s="71" t="str">
        <f>IF(OR(ISBLANK(T20),ISBLANK(T35)),"",(T35-(U35+V35)-(T20-(U20+V20))))</f>
        <v/>
      </c>
      <c r="Y35" s="46">
        <v>8</v>
      </c>
      <c r="Z35" s="48"/>
      <c r="AA35" s="48">
        <f t="shared" si="9"/>
        <v>7675</v>
      </c>
      <c r="AB35" s="33"/>
      <c r="AC35" s="45" t="str">
        <f t="shared" si="2"/>
        <v/>
      </c>
      <c r="AD35" s="71" t="str">
        <f>IF(OR(ISBLANK(Z20),ISBLANK(Z35)),"",(Z35-(AA35+AB35)-(Z20-(AA20+AB20))))</f>
        <v/>
      </c>
      <c r="AF35" s="227"/>
      <c r="AG35" s="228"/>
      <c r="AH35" s="229"/>
      <c r="AI35" s="228"/>
      <c r="AJ35" s="223"/>
      <c r="AM35" s="1"/>
      <c r="AN35" s="1"/>
    </row>
    <row r="36" spans="1:43" ht="14.25" customHeight="1">
      <c r="A36" s="36">
        <v>9</v>
      </c>
      <c r="B36" s="37"/>
      <c r="C36" s="38">
        <f t="shared" si="5"/>
        <v>7795</v>
      </c>
      <c r="D36" s="33"/>
      <c r="E36" s="35" t="str">
        <f t="shared" si="0"/>
        <v/>
      </c>
      <c r="F36" s="71" t="str">
        <f>IF(OR(ISBLANK(B19),ISBLANK(B36)),"",(B36-(C36+D36)-(B19-(C19+D19))))</f>
        <v/>
      </c>
      <c r="G36" s="201" t="s">
        <v>30</v>
      </c>
      <c r="H36" s="202"/>
      <c r="I36" s="202"/>
      <c r="J36" s="202"/>
      <c r="K36" s="202"/>
      <c r="L36" s="203"/>
      <c r="M36" s="36">
        <v>9</v>
      </c>
      <c r="N36" s="38"/>
      <c r="O36" s="38">
        <f t="shared" si="7"/>
        <v>7784</v>
      </c>
      <c r="P36" s="33"/>
      <c r="Q36" s="35" t="str">
        <f t="shared" si="1"/>
        <v/>
      </c>
      <c r="R36" s="71" t="str">
        <f>IF(OR(ISBLANK(N19),ISBLANK(N36)),"",(N36-(O36+P36)-(N19-(O19+P19))))</f>
        <v/>
      </c>
      <c r="S36" s="201" t="s">
        <v>30</v>
      </c>
      <c r="T36" s="202"/>
      <c r="U36" s="202"/>
      <c r="V36" s="202"/>
      <c r="W36" s="202"/>
      <c r="X36" s="203"/>
      <c r="Y36" s="36">
        <v>9</v>
      </c>
      <c r="Z36" s="38"/>
      <c r="AA36" s="38">
        <f t="shared" si="9"/>
        <v>7575</v>
      </c>
      <c r="AB36" s="33"/>
      <c r="AC36" s="45" t="str">
        <f t="shared" si="2"/>
        <v/>
      </c>
      <c r="AD36" s="71" t="str">
        <f>IF(OR(ISBLANK(Z19),ISBLANK(Z36)),"",(Z36-(AA36+AB36)-(Z19-(AA19+AB19))))</f>
        <v/>
      </c>
      <c r="AF36" s="217" t="s">
        <v>51</v>
      </c>
      <c r="AG36" s="235">
        <f>SUM(B36:B42)/8 - SUM(C36:C42)/8</f>
        <v>-6679.375</v>
      </c>
      <c r="AH36" s="218" t="s">
        <v>51</v>
      </c>
      <c r="AI36" s="235">
        <f>SUM(N36:N42)/8 - SUM(O36:O42)/8</f>
        <v>-6652.875</v>
      </c>
      <c r="AJ36" s="223">
        <f>AG36-AI36</f>
        <v>-26.5</v>
      </c>
      <c r="AM36" s="1"/>
      <c r="AN36" s="1"/>
    </row>
    <row r="37" spans="1:43" ht="14.25" customHeight="1">
      <c r="A37" s="36">
        <v>10</v>
      </c>
      <c r="B37" s="37"/>
      <c r="C37" s="38">
        <f t="shared" si="5"/>
        <v>7740</v>
      </c>
      <c r="D37" s="33"/>
      <c r="E37" s="35" t="str">
        <f t="shared" si="0"/>
        <v/>
      </c>
      <c r="F37" s="71" t="str">
        <f>IF(OR(ISBLANK(B18),ISBLANK(B37)),"",(B37-(C37+D37)-(B18-(C18+D18))))</f>
        <v/>
      </c>
      <c r="G37" s="205"/>
      <c r="H37" s="206"/>
      <c r="I37" s="206"/>
      <c r="J37" s="206"/>
      <c r="K37" s="206"/>
      <c r="L37" s="207"/>
      <c r="M37" s="36">
        <v>10</v>
      </c>
      <c r="N37" s="38"/>
      <c r="O37" s="38">
        <f t="shared" si="7"/>
        <v>7714</v>
      </c>
      <c r="P37" s="33"/>
      <c r="Q37" s="35" t="str">
        <f t="shared" si="1"/>
        <v/>
      </c>
      <c r="R37" s="71" t="str">
        <f>IF(OR(ISBLANK(N18),ISBLANK(N37)),"",(N37-(O37+P37)-(N18-(O18+P18))))</f>
        <v/>
      </c>
      <c r="S37" s="205"/>
      <c r="T37" s="206"/>
      <c r="U37" s="206"/>
      <c r="V37" s="206"/>
      <c r="W37" s="206"/>
      <c r="X37" s="207"/>
      <c r="Y37" s="36">
        <v>10</v>
      </c>
      <c r="Z37" s="38"/>
      <c r="AA37" s="38">
        <f t="shared" si="9"/>
        <v>7480</v>
      </c>
      <c r="AB37" s="33"/>
      <c r="AC37" s="45" t="str">
        <f t="shared" si="2"/>
        <v/>
      </c>
      <c r="AD37" s="71" t="str">
        <f>IF(OR(ISBLANK(Z18),ISBLANK(Z37)),"",(Z37-(AA37+AB37)-(Z18-(AA18+AB18))))</f>
        <v/>
      </c>
      <c r="AF37" s="217"/>
      <c r="AG37" s="235"/>
      <c r="AH37" s="218"/>
      <c r="AI37" s="235"/>
      <c r="AJ37" s="223"/>
      <c r="AM37" s="1"/>
      <c r="AN37" s="1"/>
    </row>
    <row r="38" spans="1:43" ht="14.25" customHeight="1">
      <c r="A38" s="36">
        <v>11</v>
      </c>
      <c r="B38" s="37"/>
      <c r="C38" s="38">
        <f t="shared" si="5"/>
        <v>7650</v>
      </c>
      <c r="D38" s="33"/>
      <c r="E38" s="35" t="str">
        <f t="shared" si="0"/>
        <v/>
      </c>
      <c r="F38" s="71" t="str">
        <f>IF(OR(ISBLANK(B17),ISBLANK(B38)),"",(B38-(C38+D38)-(B17-(C17+D17))))</f>
        <v/>
      </c>
      <c r="G38" s="205"/>
      <c r="H38" s="206"/>
      <c r="I38" s="206"/>
      <c r="J38" s="206"/>
      <c r="K38" s="206"/>
      <c r="L38" s="207"/>
      <c r="M38" s="36">
        <v>11</v>
      </c>
      <c r="N38" s="38"/>
      <c r="O38" s="38">
        <f t="shared" si="7"/>
        <v>7619</v>
      </c>
      <c r="P38" s="33"/>
      <c r="Q38" s="35" t="str">
        <f t="shared" si="1"/>
        <v/>
      </c>
      <c r="R38" s="71" t="str">
        <f>IF(OR(ISBLANK(N17),ISBLANK(N38)),"",(N38-(O38+P38)-(N17-(O17+P17))))</f>
        <v/>
      </c>
      <c r="S38" s="205"/>
      <c r="T38" s="206"/>
      <c r="U38" s="206"/>
      <c r="V38" s="206"/>
      <c r="W38" s="206"/>
      <c r="X38" s="207"/>
      <c r="Y38" s="36">
        <v>11</v>
      </c>
      <c r="Z38" s="38"/>
      <c r="AA38" s="38">
        <f t="shared" si="9"/>
        <v>7490</v>
      </c>
      <c r="AB38" s="33"/>
      <c r="AC38" s="45" t="str">
        <f t="shared" si="2"/>
        <v/>
      </c>
      <c r="AD38" s="71" t="str">
        <f>IF(OR(ISBLANK(Z17),ISBLANK(Z38)),"",(Z38-(AA38+AB38)-(Z17-(AA17+AB17))))</f>
        <v/>
      </c>
      <c r="AF38" s="217"/>
      <c r="AG38" s="235"/>
      <c r="AH38" s="218"/>
      <c r="AI38" s="235"/>
      <c r="AJ38" s="223"/>
      <c r="AM38" s="1"/>
      <c r="AN38" s="1"/>
    </row>
    <row r="39" spans="1:43" ht="14.25" customHeight="1" thickBot="1">
      <c r="A39" s="36">
        <v>12</v>
      </c>
      <c r="B39" s="37"/>
      <c r="C39" s="38">
        <f t="shared" si="5"/>
        <v>7640</v>
      </c>
      <c r="D39" s="33"/>
      <c r="E39" s="35" t="str">
        <f t="shared" si="0"/>
        <v/>
      </c>
      <c r="F39" s="71" t="str">
        <f>IF(OR(ISBLANK(B16),ISBLANK(B39)),"",(B39-(C39+D39)-(B16-(C16+D16))))</f>
        <v/>
      </c>
      <c r="G39" s="205"/>
      <c r="H39" s="206"/>
      <c r="I39" s="206"/>
      <c r="J39" s="206"/>
      <c r="K39" s="206"/>
      <c r="L39" s="207"/>
      <c r="M39" s="36">
        <v>12</v>
      </c>
      <c r="N39" s="38"/>
      <c r="O39" s="38">
        <f t="shared" si="7"/>
        <v>7604</v>
      </c>
      <c r="P39" s="33"/>
      <c r="Q39" s="35" t="str">
        <f t="shared" si="1"/>
        <v/>
      </c>
      <c r="R39" s="71" t="str">
        <f>IF(OR(ISBLANK(N16),ISBLANK(N39)),"",(N39-(O39+P39)-(N16-(O16+P16))))</f>
        <v/>
      </c>
      <c r="S39" s="205"/>
      <c r="T39" s="206"/>
      <c r="U39" s="206"/>
      <c r="V39" s="206"/>
      <c r="W39" s="206"/>
      <c r="X39" s="207"/>
      <c r="Y39" s="80">
        <v>12</v>
      </c>
      <c r="Z39" s="81"/>
      <c r="AA39" s="81">
        <f t="shared" si="9"/>
        <v>7645</v>
      </c>
      <c r="AB39" s="60"/>
      <c r="AC39" s="63" t="str">
        <f t="shared" si="2"/>
        <v/>
      </c>
      <c r="AD39" s="78" t="str">
        <f>IF(OR(ISBLANK(Z16),ISBLANK(Z39)),"",(Z39-(AA39+AB39)-(Z16-(AA16+AB16))))</f>
        <v/>
      </c>
      <c r="AF39" s="217"/>
      <c r="AG39" s="235"/>
      <c r="AH39" s="218"/>
      <c r="AI39" s="235"/>
      <c r="AJ39" s="223"/>
      <c r="AM39" s="1"/>
      <c r="AN39" s="1"/>
    </row>
    <row r="40" spans="1:43" ht="14.25" customHeight="1">
      <c r="A40" s="40">
        <v>13</v>
      </c>
      <c r="B40" s="41"/>
      <c r="C40" s="42">
        <f t="shared" si="5"/>
        <v>7560</v>
      </c>
      <c r="D40" s="33"/>
      <c r="E40" s="35" t="str">
        <f t="shared" si="0"/>
        <v/>
      </c>
      <c r="F40" s="71" t="str">
        <f>IF(OR(ISBLANK(B15),ISBLANK(B40)),"",(B40-(C40+D40)-(B15-(C15+D15))))</f>
        <v/>
      </c>
      <c r="G40" s="205"/>
      <c r="H40" s="206"/>
      <c r="I40" s="206"/>
      <c r="J40" s="206"/>
      <c r="K40" s="206"/>
      <c r="L40" s="207"/>
      <c r="M40" s="36">
        <v>13</v>
      </c>
      <c r="N40" s="38"/>
      <c r="O40" s="38">
        <f t="shared" si="7"/>
        <v>7524</v>
      </c>
      <c r="P40" s="33"/>
      <c r="Q40" s="35" t="str">
        <f t="shared" si="1"/>
        <v/>
      </c>
      <c r="R40" s="71" t="str">
        <f>IF(OR(ISBLANK(N15),ISBLANK(N40)),"",(N40-(O40+P40)-(N15-(O15+P15))))</f>
        <v/>
      </c>
      <c r="S40" s="205"/>
      <c r="T40" s="206"/>
      <c r="U40" s="206"/>
      <c r="V40" s="206"/>
      <c r="W40" s="206"/>
      <c r="X40" s="207"/>
      <c r="Y40" s="201" t="s">
        <v>30</v>
      </c>
      <c r="Z40" s="202"/>
      <c r="AA40" s="202"/>
      <c r="AB40" s="202"/>
      <c r="AC40" s="202"/>
      <c r="AD40" s="203"/>
      <c r="AF40" s="217"/>
      <c r="AG40" s="235"/>
      <c r="AH40" s="218"/>
      <c r="AI40" s="235"/>
      <c r="AJ40" s="223"/>
      <c r="AM40" s="1"/>
      <c r="AN40" s="1"/>
    </row>
    <row r="41" spans="1:43" ht="14.25" customHeight="1">
      <c r="A41" s="40">
        <v>14</v>
      </c>
      <c r="B41" s="41"/>
      <c r="C41" s="42">
        <f t="shared" si="5"/>
        <v>7525</v>
      </c>
      <c r="D41" s="33"/>
      <c r="E41" s="35" t="str">
        <f t="shared" si="0"/>
        <v/>
      </c>
      <c r="F41" s="71" t="str">
        <f>IF(OR(ISBLANK(B14),ISBLANK(B41)),"",(B41-(C41+D41)-(B14-(C14+D14))))</f>
        <v/>
      </c>
      <c r="G41" s="205"/>
      <c r="H41" s="206"/>
      <c r="I41" s="206"/>
      <c r="J41" s="206"/>
      <c r="K41" s="206"/>
      <c r="L41" s="207"/>
      <c r="M41" s="36">
        <v>14</v>
      </c>
      <c r="N41" s="38"/>
      <c r="O41" s="38">
        <f t="shared" si="7"/>
        <v>7489</v>
      </c>
      <c r="P41" s="33"/>
      <c r="Q41" s="35" t="str">
        <f t="shared" si="1"/>
        <v/>
      </c>
      <c r="R41" s="71" t="str">
        <f>IF(OR(ISBLANK(N14),ISBLANK(N41)),"",(N41-(O41+P41)-(N14-(O14+P14))))</f>
        <v/>
      </c>
      <c r="S41" s="205"/>
      <c r="T41" s="206"/>
      <c r="U41" s="206"/>
      <c r="V41" s="206"/>
      <c r="W41" s="206"/>
      <c r="X41" s="207"/>
      <c r="Y41" s="205"/>
      <c r="Z41" s="206"/>
      <c r="AA41" s="206"/>
      <c r="AB41" s="206"/>
      <c r="AC41" s="206"/>
      <c r="AD41" s="207"/>
      <c r="AF41" s="217"/>
      <c r="AG41" s="235"/>
      <c r="AH41" s="218"/>
      <c r="AI41" s="235"/>
      <c r="AJ41" s="223"/>
      <c r="AM41" s="1"/>
      <c r="AN41" s="1"/>
    </row>
    <row r="42" spans="1:43" ht="14.25" customHeight="1">
      <c r="A42" s="36">
        <v>15</v>
      </c>
      <c r="B42" s="37"/>
      <c r="C42" s="38">
        <f t="shared" si="5"/>
        <v>7525</v>
      </c>
      <c r="D42" s="33"/>
      <c r="E42" s="35" t="str">
        <f t="shared" si="0"/>
        <v/>
      </c>
      <c r="F42" s="71" t="str">
        <f>IF(OR(ISBLANK(B13),ISBLANK(B42)),"",(B42-(C42+D42)-(B13-(C13+D13))))</f>
        <v/>
      </c>
      <c r="G42" s="205"/>
      <c r="H42" s="206"/>
      <c r="I42" s="206"/>
      <c r="J42" s="206"/>
      <c r="K42" s="206"/>
      <c r="L42" s="207"/>
      <c r="M42" s="36">
        <v>15</v>
      </c>
      <c r="N42" s="38"/>
      <c r="O42" s="38">
        <f t="shared" si="7"/>
        <v>7489</v>
      </c>
      <c r="P42" s="33"/>
      <c r="Q42" s="35" t="str">
        <f t="shared" si="1"/>
        <v/>
      </c>
      <c r="R42" s="71" t="str">
        <f>IF(OR(ISBLANK(N13),ISBLANK(N42)),"",(N42-(O42+P42)-(N13-(O13+P13))))</f>
        <v/>
      </c>
      <c r="S42" s="205"/>
      <c r="T42" s="206"/>
      <c r="U42" s="206"/>
      <c r="V42" s="206"/>
      <c r="W42" s="206"/>
      <c r="X42" s="207"/>
      <c r="Y42" s="205"/>
      <c r="Z42" s="206"/>
      <c r="AA42" s="206"/>
      <c r="AB42" s="206"/>
      <c r="AC42" s="206"/>
      <c r="AD42" s="207"/>
      <c r="AF42" s="217"/>
      <c r="AG42" s="235"/>
      <c r="AH42" s="218"/>
      <c r="AI42" s="235"/>
      <c r="AJ42" s="223"/>
      <c r="AM42" s="1"/>
      <c r="AN42" s="1"/>
      <c r="AQ42" s="139"/>
    </row>
    <row r="43" spans="1:43" ht="14.25" customHeight="1">
      <c r="A43" s="30">
        <v>16</v>
      </c>
      <c r="B43" s="31"/>
      <c r="C43" s="32">
        <f t="shared" si="5"/>
        <v>7300</v>
      </c>
      <c r="D43" s="33"/>
      <c r="E43" s="35" t="str">
        <f t="shared" si="0"/>
        <v/>
      </c>
      <c r="F43" s="71" t="str">
        <f>IF(OR(ISBLANK(B12),ISBLANK(B43)),"",(B43-(C43+D43)-(B12-(C12+D12))))</f>
        <v/>
      </c>
      <c r="G43" s="205"/>
      <c r="H43" s="206"/>
      <c r="I43" s="206"/>
      <c r="J43" s="206"/>
      <c r="K43" s="206"/>
      <c r="L43" s="207"/>
      <c r="M43" s="30">
        <v>16</v>
      </c>
      <c r="N43" s="32"/>
      <c r="O43" s="32">
        <f t="shared" si="7"/>
        <v>7280</v>
      </c>
      <c r="P43" s="33"/>
      <c r="Q43" s="35" t="str">
        <f t="shared" si="1"/>
        <v/>
      </c>
      <c r="R43" s="71" t="str">
        <f>IF(OR(ISBLANK(N12),ISBLANK(N43)),"",(N43-(O43+P43)-(N12-(O12+P12))))</f>
        <v/>
      </c>
      <c r="S43" s="205"/>
      <c r="T43" s="206"/>
      <c r="U43" s="206"/>
      <c r="V43" s="206"/>
      <c r="W43" s="206"/>
      <c r="X43" s="207"/>
      <c r="Y43" s="205"/>
      <c r="Z43" s="206"/>
      <c r="AA43" s="206"/>
      <c r="AB43" s="206"/>
      <c r="AC43" s="206"/>
      <c r="AD43" s="207"/>
      <c r="AF43" s="232" t="s">
        <v>46</v>
      </c>
      <c r="AG43" s="233">
        <f>SUM(B43:B45)/3-SUM(C43:C45)/3</f>
        <v>-7219</v>
      </c>
      <c r="AH43" s="234" t="s">
        <v>46</v>
      </c>
      <c r="AI43" s="233">
        <f>SUM(N43:N45)/3-SUM(O43:O45)/3</f>
        <v>-7224</v>
      </c>
      <c r="AJ43" s="223">
        <f>AG43-AI43</f>
        <v>5</v>
      </c>
      <c r="AM43" s="1"/>
      <c r="AN43" s="1"/>
    </row>
    <row r="44" spans="1:43" ht="14.25" customHeight="1">
      <c r="A44" s="82">
        <v>17</v>
      </c>
      <c r="B44" s="83"/>
      <c r="C44" s="84">
        <f t="shared" si="5"/>
        <v>7186</v>
      </c>
      <c r="D44" s="39"/>
      <c r="E44" s="35" t="str">
        <f t="shared" si="0"/>
        <v/>
      </c>
      <c r="F44" s="71" t="str">
        <f>IF(OR(ISBLANK(B11),ISBLANK(B44)),"",(B44-(C44+D44)-(B11-(C11+D11))))</f>
        <v/>
      </c>
      <c r="G44" s="205"/>
      <c r="H44" s="206"/>
      <c r="I44" s="206"/>
      <c r="J44" s="206"/>
      <c r="K44" s="206"/>
      <c r="L44" s="207"/>
      <c r="M44" s="30">
        <v>17</v>
      </c>
      <c r="N44" s="32"/>
      <c r="O44" s="32">
        <f t="shared" si="7"/>
        <v>7196</v>
      </c>
      <c r="P44" s="33"/>
      <c r="Q44" s="35" t="str">
        <f t="shared" si="1"/>
        <v/>
      </c>
      <c r="R44" s="71" t="str">
        <f>IF(OR(ISBLANK(N11),ISBLANK(N44)),"",(N44-(O44+P44)-(N11-(O11+P11))))</f>
        <v/>
      </c>
      <c r="S44" s="205"/>
      <c r="T44" s="206"/>
      <c r="U44" s="206"/>
      <c r="V44" s="206"/>
      <c r="W44" s="206"/>
      <c r="X44" s="207"/>
      <c r="Y44" s="205"/>
      <c r="Z44" s="206"/>
      <c r="AA44" s="206"/>
      <c r="AB44" s="206"/>
      <c r="AC44" s="206"/>
      <c r="AD44" s="207"/>
      <c r="AF44" s="232"/>
      <c r="AG44" s="233"/>
      <c r="AH44" s="234"/>
      <c r="AI44" s="233"/>
      <c r="AJ44" s="273"/>
      <c r="AM44" s="1"/>
      <c r="AN44" s="1"/>
    </row>
    <row r="45" spans="1:43" ht="14.25" customHeight="1" thickBot="1">
      <c r="A45" s="85">
        <v>18</v>
      </c>
      <c r="B45" s="86"/>
      <c r="C45" s="87">
        <f>G79</f>
        <v>7171</v>
      </c>
      <c r="D45" s="60"/>
      <c r="E45" s="61" t="str">
        <f t="shared" si="0"/>
        <v/>
      </c>
      <c r="F45" s="78" t="str">
        <f>IF(OR(ISBLANK(B10),ISBLANK(B45)),"",(B45-(C45+D45)-(B10-(C10+D10))))</f>
        <v/>
      </c>
      <c r="G45" s="205"/>
      <c r="H45" s="206"/>
      <c r="I45" s="206"/>
      <c r="J45" s="206"/>
      <c r="K45" s="206"/>
      <c r="L45" s="207"/>
      <c r="M45" s="82">
        <v>18</v>
      </c>
      <c r="N45" s="84"/>
      <c r="O45" s="84">
        <f t="shared" si="7"/>
        <v>7196</v>
      </c>
      <c r="P45" s="39"/>
      <c r="Q45" s="88" t="str">
        <f t="shared" si="1"/>
        <v/>
      </c>
      <c r="R45" s="78" t="str">
        <f>IF(OR(ISBLANK(N10),ISBLANK(N45)),"",(N45-(O45+P45)-(N10-(O10+P10))))</f>
        <v/>
      </c>
      <c r="S45" s="205"/>
      <c r="T45" s="206"/>
      <c r="U45" s="206"/>
      <c r="V45" s="206"/>
      <c r="W45" s="206"/>
      <c r="X45" s="207"/>
      <c r="Y45" s="205"/>
      <c r="Z45" s="206"/>
      <c r="AA45" s="206"/>
      <c r="AB45" s="206"/>
      <c r="AC45" s="206"/>
      <c r="AD45" s="207"/>
      <c r="AF45" s="270"/>
      <c r="AG45" s="271"/>
      <c r="AH45" s="272"/>
      <c r="AI45" s="271"/>
      <c r="AJ45" s="274"/>
    </row>
    <row r="46" spans="1:43" ht="14.25" customHeight="1">
      <c r="A46" s="201" t="s">
        <v>54</v>
      </c>
      <c r="B46" s="202"/>
      <c r="C46" s="202"/>
      <c r="D46" s="202"/>
      <c r="E46" s="202"/>
      <c r="F46" s="203"/>
      <c r="G46" s="205"/>
      <c r="H46" s="206"/>
      <c r="I46" s="206"/>
      <c r="J46" s="206"/>
      <c r="K46" s="206"/>
      <c r="L46" s="207"/>
      <c r="M46" s="208" t="s">
        <v>30</v>
      </c>
      <c r="N46" s="209"/>
      <c r="O46" s="209"/>
      <c r="P46" s="209"/>
      <c r="Q46" s="209"/>
      <c r="R46" s="210"/>
      <c r="S46" s="205"/>
      <c r="T46" s="206"/>
      <c r="U46" s="206"/>
      <c r="V46" s="206"/>
      <c r="W46" s="206"/>
      <c r="X46" s="207"/>
      <c r="Y46" s="205"/>
      <c r="Z46" s="206"/>
      <c r="AA46" s="206"/>
      <c r="AB46" s="206"/>
      <c r="AC46" s="206"/>
      <c r="AD46" s="207"/>
      <c r="AF46" s="263" t="s">
        <v>30</v>
      </c>
      <c r="AG46" s="264"/>
      <c r="AH46" s="264"/>
      <c r="AI46" s="264"/>
      <c r="AJ46" s="265"/>
    </row>
    <row r="47" spans="1:43" ht="14.25" customHeight="1" thickBot="1">
      <c r="A47" s="204"/>
      <c r="B47" s="179"/>
      <c r="C47" s="179"/>
      <c r="D47" s="179"/>
      <c r="E47" s="179"/>
      <c r="F47" s="180"/>
      <c r="G47" s="204"/>
      <c r="H47" s="179"/>
      <c r="I47" s="179"/>
      <c r="J47" s="179"/>
      <c r="K47" s="179"/>
      <c r="L47" s="180"/>
      <c r="M47" s="211"/>
      <c r="N47" s="212"/>
      <c r="O47" s="212"/>
      <c r="P47" s="212"/>
      <c r="Q47" s="212"/>
      <c r="R47" s="213"/>
      <c r="S47" s="204"/>
      <c r="T47" s="179"/>
      <c r="U47" s="179"/>
      <c r="V47" s="179"/>
      <c r="W47" s="179"/>
      <c r="X47" s="180"/>
      <c r="Y47" s="204"/>
      <c r="Z47" s="179"/>
      <c r="AA47" s="179"/>
      <c r="AB47" s="179"/>
      <c r="AC47" s="179"/>
      <c r="AD47" s="180"/>
      <c r="AF47" s="172"/>
      <c r="AG47" s="173"/>
      <c r="AH47" s="173"/>
      <c r="AI47" s="173"/>
      <c r="AJ47" s="174"/>
    </row>
    <row r="48" spans="1:43" ht="14.25" customHeight="1">
      <c r="AI48" s="2" t="s">
        <v>91</v>
      </c>
    </row>
    <row r="49" spans="1:35" ht="14.25" customHeight="1">
      <c r="AI49" s="2" t="s">
        <v>92</v>
      </c>
    </row>
    <row r="50" spans="1:35" ht="14.25" customHeight="1" thickBot="1"/>
    <row r="51" spans="1:35" ht="14.25" customHeight="1" thickBot="1">
      <c r="A51" s="177" t="s">
        <v>31</v>
      </c>
      <c r="B51" s="178"/>
      <c r="C51" s="178"/>
      <c r="D51" s="178"/>
      <c r="E51" s="178"/>
      <c r="F51" s="266"/>
      <c r="I51" s="177" t="s">
        <v>37</v>
      </c>
      <c r="J51" s="178"/>
      <c r="K51" s="178"/>
      <c r="L51" s="178"/>
      <c r="M51" s="178"/>
      <c r="N51" s="266"/>
      <c r="P51" s="267" t="s">
        <v>28</v>
      </c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9"/>
    </row>
    <row r="52" spans="1:35" ht="14.25" customHeight="1" thickBot="1">
      <c r="A52" s="89" t="s">
        <v>15</v>
      </c>
      <c r="B52" s="90" t="s">
        <v>32</v>
      </c>
      <c r="C52" s="91" t="s">
        <v>38</v>
      </c>
      <c r="D52" s="92" t="s">
        <v>39</v>
      </c>
      <c r="E52" s="93" t="s">
        <v>35</v>
      </c>
      <c r="F52" s="94" t="s">
        <v>36</v>
      </c>
      <c r="I52" s="89" t="s">
        <v>15</v>
      </c>
      <c r="J52" s="90" t="s">
        <v>32</v>
      </c>
      <c r="K52" s="91" t="s">
        <v>38</v>
      </c>
      <c r="L52" s="95" t="s">
        <v>39</v>
      </c>
      <c r="M52" s="96" t="s">
        <v>35</v>
      </c>
      <c r="N52" s="94" t="s">
        <v>36</v>
      </c>
      <c r="P52" s="245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7"/>
    </row>
    <row r="53" spans="1:35" ht="14.25" customHeight="1">
      <c r="A53" s="97" t="s">
        <v>43</v>
      </c>
      <c r="B53" s="98">
        <f>W4</f>
        <v>520</v>
      </c>
      <c r="C53" s="99"/>
      <c r="D53" s="100"/>
      <c r="E53" s="43">
        <f>C53-B53</f>
        <v>-520</v>
      </c>
      <c r="F53" s="101">
        <f>D53-B53</f>
        <v>-520</v>
      </c>
      <c r="I53" s="97" t="s">
        <v>48</v>
      </c>
      <c r="J53" s="98">
        <v>140</v>
      </c>
      <c r="K53" s="99"/>
      <c r="L53" s="100"/>
      <c r="M53" s="43">
        <f>K53-J53</f>
        <v>-140</v>
      </c>
      <c r="N53" s="101">
        <f>L53-J53</f>
        <v>-140</v>
      </c>
      <c r="P53" s="248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50"/>
    </row>
    <row r="54" spans="1:35" ht="14.25" customHeight="1" thickBot="1">
      <c r="A54" s="36" t="s">
        <v>45</v>
      </c>
      <c r="B54" s="38">
        <f>Y4</f>
        <v>490</v>
      </c>
      <c r="C54" s="102"/>
      <c r="D54" s="103"/>
      <c r="E54" s="36">
        <f>C54-B54</f>
        <v>-490</v>
      </c>
      <c r="F54" s="104">
        <f t="shared" ref="F54" si="11">D54-B54</f>
        <v>-490</v>
      </c>
      <c r="I54" s="80" t="s">
        <v>47</v>
      </c>
      <c r="J54" s="81">
        <v>130</v>
      </c>
      <c r="K54" s="105"/>
      <c r="L54" s="106"/>
      <c r="M54" s="80">
        <f>K54-J54</f>
        <v>-130</v>
      </c>
      <c r="N54" s="107">
        <f t="shared" ref="N54" si="12">L54-J54</f>
        <v>-130</v>
      </c>
      <c r="P54" s="248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50"/>
    </row>
    <row r="55" spans="1:35" ht="14.25" customHeight="1" thickBot="1">
      <c r="A55" s="80" t="s">
        <v>10</v>
      </c>
      <c r="B55" s="81">
        <f>AC4</f>
        <v>520</v>
      </c>
      <c r="C55" s="105"/>
      <c r="D55" s="106"/>
      <c r="E55" s="80">
        <f>C55-B55</f>
        <v>-520</v>
      </c>
      <c r="F55" s="107">
        <f>D55-B55</f>
        <v>-520</v>
      </c>
      <c r="I55" s="108" t="s">
        <v>61</v>
      </c>
      <c r="P55" s="248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50"/>
    </row>
    <row r="56" spans="1:35" ht="14.25" customHeight="1" thickBot="1">
      <c r="P56" s="251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3"/>
    </row>
    <row r="57" spans="1:35" ht="14.25" customHeight="1"/>
    <row r="58" spans="1:35" ht="14.25" customHeight="1"/>
    <row r="59" spans="1:35" ht="14.25" customHeight="1" thickBot="1"/>
    <row r="60" spans="1:35" ht="14.25" customHeight="1">
      <c r="A60" s="254" t="s">
        <v>3</v>
      </c>
      <c r="B60" s="255"/>
      <c r="C60" s="255"/>
      <c r="D60" s="255"/>
      <c r="E60" s="255"/>
      <c r="F60" s="255"/>
      <c r="G60" s="256"/>
      <c r="I60" s="254" t="s">
        <v>9</v>
      </c>
      <c r="J60" s="255"/>
      <c r="K60" s="255"/>
      <c r="L60" s="255"/>
      <c r="M60" s="255"/>
      <c r="N60" s="255"/>
      <c r="O60" s="256"/>
      <c r="Q60" s="257" t="s">
        <v>10</v>
      </c>
      <c r="R60" s="258"/>
      <c r="S60" s="258"/>
      <c r="T60" s="258"/>
      <c r="U60" s="258"/>
      <c r="V60" s="258"/>
      <c r="W60" s="258"/>
      <c r="X60" s="259"/>
      <c r="Z60" s="257" t="s">
        <v>4</v>
      </c>
      <c r="AA60" s="258"/>
      <c r="AB60" s="258"/>
      <c r="AC60" s="258"/>
      <c r="AD60" s="258"/>
      <c r="AE60" s="258"/>
      <c r="AF60" s="258"/>
      <c r="AG60" s="259"/>
    </row>
    <row r="61" spans="1:35" ht="14.25" customHeight="1">
      <c r="A61" s="36"/>
      <c r="B61" s="38" t="s">
        <v>6</v>
      </c>
      <c r="C61" s="38" t="s">
        <v>23</v>
      </c>
      <c r="D61" s="38" t="s">
        <v>24</v>
      </c>
      <c r="E61" s="38" t="s">
        <v>26</v>
      </c>
      <c r="F61" s="38" t="s">
        <v>7</v>
      </c>
      <c r="G61" s="104" t="s">
        <v>8</v>
      </c>
      <c r="I61" s="36"/>
      <c r="J61" s="38" t="s">
        <v>6</v>
      </c>
      <c r="K61" s="38" t="s">
        <v>23</v>
      </c>
      <c r="L61" s="38" t="s">
        <v>24</v>
      </c>
      <c r="M61" s="38" t="s">
        <v>26</v>
      </c>
      <c r="N61" s="38" t="s">
        <v>7</v>
      </c>
      <c r="O61" s="104" t="s">
        <v>8</v>
      </c>
      <c r="Q61" s="36"/>
      <c r="R61" s="38" t="s">
        <v>6</v>
      </c>
      <c r="S61" s="38" t="s">
        <v>23</v>
      </c>
      <c r="T61" s="38" t="s">
        <v>24</v>
      </c>
      <c r="U61" s="38" t="s">
        <v>25</v>
      </c>
      <c r="V61" s="38" t="s">
        <v>26</v>
      </c>
      <c r="W61" s="38" t="s">
        <v>27</v>
      </c>
      <c r="X61" s="104" t="s">
        <v>8</v>
      </c>
      <c r="Z61" s="109"/>
      <c r="AA61" s="38" t="s">
        <v>6</v>
      </c>
      <c r="AB61" s="38" t="s">
        <v>23</v>
      </c>
      <c r="AC61" s="38" t="s">
        <v>24</v>
      </c>
      <c r="AD61" s="38" t="s">
        <v>26</v>
      </c>
      <c r="AE61" s="38" t="s">
        <v>22</v>
      </c>
      <c r="AF61" s="38" t="s">
        <v>7</v>
      </c>
      <c r="AG61" s="104" t="s">
        <v>8</v>
      </c>
    </row>
    <row r="62" spans="1:35" ht="14.25" customHeight="1">
      <c r="A62" s="36">
        <v>1</v>
      </c>
      <c r="B62" s="110">
        <v>440</v>
      </c>
      <c r="C62" s="111">
        <v>780</v>
      </c>
      <c r="D62" s="111">
        <v>1115</v>
      </c>
      <c r="E62" s="112">
        <v>5310</v>
      </c>
      <c r="F62" s="113">
        <v>-47</v>
      </c>
      <c r="G62" s="114">
        <f t="shared" ref="G62:G69" si="13">B62+C62+D62+E62+F62+$W$4+$U$4</f>
        <v>8118</v>
      </c>
      <c r="I62" s="36">
        <v>1</v>
      </c>
      <c r="J62" s="110">
        <v>395</v>
      </c>
      <c r="K62" s="38">
        <f>C62</f>
        <v>780</v>
      </c>
      <c r="L62" s="38">
        <f>D62</f>
        <v>1115</v>
      </c>
      <c r="M62" s="38">
        <f>E62</f>
        <v>5310</v>
      </c>
      <c r="N62" s="113">
        <v>-47</v>
      </c>
      <c r="O62" s="114">
        <f t="shared" ref="O62:O69" si="14">J62+K62+L62+M62+N62+$W$4+$U$4</f>
        <v>8073</v>
      </c>
      <c r="Q62" s="36">
        <v>1</v>
      </c>
      <c r="R62" s="110">
        <v>500</v>
      </c>
      <c r="S62" s="111">
        <v>1360</v>
      </c>
      <c r="T62" s="115"/>
      <c r="U62" s="38"/>
      <c r="V62" s="112">
        <v>5765</v>
      </c>
      <c r="W62" s="113">
        <v>-23</v>
      </c>
      <c r="X62" s="114">
        <f t="shared" ref="X62:X69" si="15">R62+S62+T62+V62+W62+$AC$4+$U$4</f>
        <v>8122</v>
      </c>
      <c r="Z62" s="109">
        <v>1</v>
      </c>
      <c r="AA62" s="110">
        <v>815</v>
      </c>
      <c r="AB62" s="111">
        <v>1310</v>
      </c>
      <c r="AC62" s="111">
        <v>2640</v>
      </c>
      <c r="AD62" s="112">
        <v>3670</v>
      </c>
      <c r="AE62" s="116">
        <v>90</v>
      </c>
      <c r="AF62" s="113">
        <v>-30</v>
      </c>
      <c r="AG62" s="114">
        <f>AA62+AB62+AD62+AE62+AF62+AC62</f>
        <v>8495</v>
      </c>
    </row>
    <row r="63" spans="1:35" ht="14.25" customHeight="1">
      <c r="A63" s="36">
        <v>2</v>
      </c>
      <c r="B63" s="110">
        <v>435</v>
      </c>
      <c r="C63" s="111">
        <v>745</v>
      </c>
      <c r="D63" s="38">
        <f>D62</f>
        <v>1115</v>
      </c>
      <c r="E63" s="38">
        <f>E62</f>
        <v>5310</v>
      </c>
      <c r="F63" s="113">
        <v>-47</v>
      </c>
      <c r="G63" s="114">
        <f t="shared" si="13"/>
        <v>8078</v>
      </c>
      <c r="I63" s="36">
        <v>2</v>
      </c>
      <c r="J63" s="110">
        <v>385</v>
      </c>
      <c r="K63" s="38">
        <f t="shared" ref="K63:K69" si="16">C63</f>
        <v>745</v>
      </c>
      <c r="L63" s="38">
        <f>D62</f>
        <v>1115</v>
      </c>
      <c r="M63" s="38">
        <f>M62</f>
        <v>5310</v>
      </c>
      <c r="N63" s="113">
        <v>-47</v>
      </c>
      <c r="O63" s="114">
        <f t="shared" si="14"/>
        <v>8028</v>
      </c>
      <c r="Q63" s="36">
        <v>2</v>
      </c>
      <c r="R63" s="110">
        <v>440</v>
      </c>
      <c r="S63" s="38">
        <f>S62</f>
        <v>1360</v>
      </c>
      <c r="T63" s="38"/>
      <c r="U63" s="38"/>
      <c r="V63" s="38">
        <f>V62</f>
        <v>5765</v>
      </c>
      <c r="W63" s="113">
        <v>-23</v>
      </c>
      <c r="X63" s="114">
        <f t="shared" si="15"/>
        <v>8062</v>
      </c>
      <c r="Z63" s="109">
        <v>2</v>
      </c>
      <c r="AA63" s="110">
        <v>580</v>
      </c>
      <c r="AB63" s="38">
        <f>AB62</f>
        <v>1310</v>
      </c>
      <c r="AC63" s="38">
        <f>AC62</f>
        <v>2640</v>
      </c>
      <c r="AD63" s="38">
        <f>AD62</f>
        <v>3670</v>
      </c>
      <c r="AE63" s="38">
        <f>AE62</f>
        <v>90</v>
      </c>
      <c r="AF63" s="113">
        <v>-30</v>
      </c>
      <c r="AG63" s="114">
        <f t="shared" ref="AG63:AG73" si="17">AA63+AB63+AD63+AE63+AF63+AC63</f>
        <v>8260</v>
      </c>
    </row>
    <row r="64" spans="1:35" ht="14.25" customHeight="1">
      <c r="A64" s="36">
        <v>3</v>
      </c>
      <c r="B64" s="110">
        <v>430</v>
      </c>
      <c r="C64" s="111">
        <v>735</v>
      </c>
      <c r="D64" s="111">
        <v>1080</v>
      </c>
      <c r="E64" s="38">
        <f>E62</f>
        <v>5310</v>
      </c>
      <c r="F64" s="113">
        <v>-47</v>
      </c>
      <c r="G64" s="114">
        <f t="shared" si="13"/>
        <v>8028</v>
      </c>
      <c r="I64" s="36">
        <v>3</v>
      </c>
      <c r="J64" s="110">
        <v>390</v>
      </c>
      <c r="K64" s="38">
        <f t="shared" si="16"/>
        <v>735</v>
      </c>
      <c r="L64" s="38">
        <f>D64</f>
        <v>1080</v>
      </c>
      <c r="M64" s="38">
        <f>M62</f>
        <v>5310</v>
      </c>
      <c r="N64" s="113">
        <v>-47</v>
      </c>
      <c r="O64" s="114">
        <f t="shared" si="14"/>
        <v>7988</v>
      </c>
      <c r="Q64" s="36">
        <v>3</v>
      </c>
      <c r="R64" s="110">
        <v>470</v>
      </c>
      <c r="S64" s="111">
        <v>1290</v>
      </c>
      <c r="T64" s="38"/>
      <c r="U64" s="38"/>
      <c r="V64" s="38">
        <f>V62</f>
        <v>5765</v>
      </c>
      <c r="W64" s="113">
        <v>-23</v>
      </c>
      <c r="X64" s="114">
        <f t="shared" si="15"/>
        <v>8022</v>
      </c>
      <c r="Z64" s="109">
        <v>3</v>
      </c>
      <c r="AA64" s="110">
        <v>700</v>
      </c>
      <c r="AB64" s="111">
        <v>990</v>
      </c>
      <c r="AC64" s="38">
        <f>AC62</f>
        <v>2640</v>
      </c>
      <c r="AD64" s="38">
        <f>AD62</f>
        <v>3670</v>
      </c>
      <c r="AE64" s="38">
        <f>AE62</f>
        <v>90</v>
      </c>
      <c r="AF64" s="113">
        <v>-30</v>
      </c>
      <c r="AG64" s="114">
        <f t="shared" si="17"/>
        <v>8060</v>
      </c>
    </row>
    <row r="65" spans="1:33" ht="14.25" customHeight="1">
      <c r="A65" s="36">
        <v>4</v>
      </c>
      <c r="B65" s="110">
        <v>455</v>
      </c>
      <c r="C65" s="111">
        <v>730</v>
      </c>
      <c r="D65" s="38">
        <f>D64</f>
        <v>1080</v>
      </c>
      <c r="E65" s="38">
        <f>E62</f>
        <v>5310</v>
      </c>
      <c r="F65" s="113">
        <v>-47</v>
      </c>
      <c r="G65" s="114">
        <f t="shared" si="13"/>
        <v>8048</v>
      </c>
      <c r="I65" s="36">
        <v>4</v>
      </c>
      <c r="J65" s="110">
        <v>410</v>
      </c>
      <c r="K65" s="38">
        <f t="shared" si="16"/>
        <v>730</v>
      </c>
      <c r="L65" s="38">
        <f>D64</f>
        <v>1080</v>
      </c>
      <c r="M65" s="38">
        <f>M62</f>
        <v>5310</v>
      </c>
      <c r="N65" s="113">
        <v>-47</v>
      </c>
      <c r="O65" s="114">
        <f t="shared" si="14"/>
        <v>8003</v>
      </c>
      <c r="Q65" s="36">
        <v>4</v>
      </c>
      <c r="R65" s="110">
        <v>500</v>
      </c>
      <c r="S65" s="38">
        <f>S64</f>
        <v>1290</v>
      </c>
      <c r="T65" s="38"/>
      <c r="U65" s="38"/>
      <c r="V65" s="38">
        <f>V62</f>
        <v>5765</v>
      </c>
      <c r="W65" s="113">
        <v>-23</v>
      </c>
      <c r="X65" s="114">
        <f t="shared" si="15"/>
        <v>8052</v>
      </c>
      <c r="Z65" s="109">
        <v>4</v>
      </c>
      <c r="AA65" s="110">
        <v>670</v>
      </c>
      <c r="AB65" s="38">
        <f>AB64</f>
        <v>990</v>
      </c>
      <c r="AC65" s="38">
        <f>AC62</f>
        <v>2640</v>
      </c>
      <c r="AD65" s="38">
        <f>AD62</f>
        <v>3670</v>
      </c>
      <c r="AE65" s="38">
        <f>AE62</f>
        <v>90</v>
      </c>
      <c r="AF65" s="113">
        <v>-30</v>
      </c>
      <c r="AG65" s="114">
        <f t="shared" si="17"/>
        <v>8030</v>
      </c>
    </row>
    <row r="66" spans="1:33" ht="14.25" customHeight="1">
      <c r="A66" s="36">
        <v>5</v>
      </c>
      <c r="B66" s="110">
        <v>420</v>
      </c>
      <c r="C66" s="111">
        <v>845</v>
      </c>
      <c r="D66" s="111">
        <v>1080</v>
      </c>
      <c r="E66" s="112">
        <v>5175</v>
      </c>
      <c r="F66" s="113">
        <v>-47</v>
      </c>
      <c r="G66" s="114">
        <f t="shared" si="13"/>
        <v>7993</v>
      </c>
      <c r="I66" s="36">
        <v>5</v>
      </c>
      <c r="J66" s="110">
        <v>380</v>
      </c>
      <c r="K66" s="38">
        <f t="shared" si="16"/>
        <v>845</v>
      </c>
      <c r="L66" s="38">
        <f>D66</f>
        <v>1080</v>
      </c>
      <c r="M66" s="38">
        <f>E66</f>
        <v>5175</v>
      </c>
      <c r="N66" s="113">
        <v>-47</v>
      </c>
      <c r="O66" s="114">
        <f t="shared" si="14"/>
        <v>7953</v>
      </c>
      <c r="Q66" s="36">
        <v>5</v>
      </c>
      <c r="R66" s="110">
        <v>485</v>
      </c>
      <c r="S66" s="111">
        <v>1330</v>
      </c>
      <c r="T66" s="115"/>
      <c r="U66" s="38"/>
      <c r="V66" s="112">
        <v>5675</v>
      </c>
      <c r="W66" s="113">
        <v>-23</v>
      </c>
      <c r="X66" s="114">
        <f t="shared" si="15"/>
        <v>7987</v>
      </c>
      <c r="Z66" s="109">
        <v>5</v>
      </c>
      <c r="AA66" s="110">
        <v>740</v>
      </c>
      <c r="AB66" s="111">
        <v>965</v>
      </c>
      <c r="AC66" s="111">
        <v>2440</v>
      </c>
      <c r="AD66" s="38">
        <f>AD62</f>
        <v>3670</v>
      </c>
      <c r="AE66" s="116">
        <v>90</v>
      </c>
      <c r="AF66" s="113">
        <v>-30</v>
      </c>
      <c r="AG66" s="114">
        <f t="shared" si="17"/>
        <v>7875</v>
      </c>
    </row>
    <row r="67" spans="1:33" ht="14.25" customHeight="1">
      <c r="A67" s="36">
        <v>6</v>
      </c>
      <c r="B67" s="110">
        <v>425</v>
      </c>
      <c r="C67" s="111">
        <v>790</v>
      </c>
      <c r="D67" s="38">
        <f>D66</f>
        <v>1080</v>
      </c>
      <c r="E67" s="38">
        <f>E66</f>
        <v>5175</v>
      </c>
      <c r="F67" s="113">
        <v>-47</v>
      </c>
      <c r="G67" s="114">
        <f t="shared" si="13"/>
        <v>7943</v>
      </c>
      <c r="I67" s="36">
        <v>6</v>
      </c>
      <c r="J67" s="110">
        <v>380</v>
      </c>
      <c r="K67" s="38">
        <f t="shared" si="16"/>
        <v>790</v>
      </c>
      <c r="L67" s="38">
        <f>D66</f>
        <v>1080</v>
      </c>
      <c r="M67" s="38">
        <f>M66</f>
        <v>5175</v>
      </c>
      <c r="N67" s="113">
        <v>-47</v>
      </c>
      <c r="O67" s="114">
        <f t="shared" si="14"/>
        <v>7898</v>
      </c>
      <c r="Q67" s="36">
        <v>6</v>
      </c>
      <c r="R67" s="110">
        <v>420</v>
      </c>
      <c r="S67" s="38">
        <f>S66</f>
        <v>1330</v>
      </c>
      <c r="T67" s="38"/>
      <c r="U67" s="38"/>
      <c r="V67" s="38">
        <f>V66</f>
        <v>5675</v>
      </c>
      <c r="W67" s="113">
        <v>-23</v>
      </c>
      <c r="X67" s="114">
        <f t="shared" si="15"/>
        <v>7922</v>
      </c>
      <c r="Z67" s="109">
        <v>6</v>
      </c>
      <c r="AA67" s="110">
        <v>545</v>
      </c>
      <c r="AB67" s="38">
        <f>AB66</f>
        <v>965</v>
      </c>
      <c r="AC67" s="38">
        <f>AC66</f>
        <v>2440</v>
      </c>
      <c r="AD67" s="38">
        <f>AD62</f>
        <v>3670</v>
      </c>
      <c r="AE67" s="38">
        <f>AE66</f>
        <v>90</v>
      </c>
      <c r="AF67" s="113">
        <v>-30</v>
      </c>
      <c r="AG67" s="114">
        <f t="shared" si="17"/>
        <v>7680</v>
      </c>
    </row>
    <row r="68" spans="1:33" ht="14.25" customHeight="1">
      <c r="A68" s="36">
        <v>7</v>
      </c>
      <c r="B68" s="110">
        <v>425</v>
      </c>
      <c r="C68" s="111">
        <v>765</v>
      </c>
      <c r="D68" s="111">
        <v>1030</v>
      </c>
      <c r="E68" s="38">
        <f>E66</f>
        <v>5175</v>
      </c>
      <c r="F68" s="113">
        <v>-47</v>
      </c>
      <c r="G68" s="114">
        <f t="shared" si="13"/>
        <v>7868</v>
      </c>
      <c r="I68" s="36">
        <v>7</v>
      </c>
      <c r="J68" s="110">
        <v>385</v>
      </c>
      <c r="K68" s="38">
        <f t="shared" si="16"/>
        <v>765</v>
      </c>
      <c r="L68" s="38">
        <f>D68</f>
        <v>1030</v>
      </c>
      <c r="M68" s="38">
        <f>M66</f>
        <v>5175</v>
      </c>
      <c r="N68" s="113">
        <v>-47</v>
      </c>
      <c r="O68" s="114">
        <f t="shared" si="14"/>
        <v>7828</v>
      </c>
      <c r="Q68" s="36">
        <v>7</v>
      </c>
      <c r="R68" s="110">
        <v>440</v>
      </c>
      <c r="S68" s="111">
        <v>1245</v>
      </c>
      <c r="T68" s="38"/>
      <c r="U68" s="38"/>
      <c r="V68" s="38">
        <f>V67</f>
        <v>5675</v>
      </c>
      <c r="W68" s="113">
        <v>-23</v>
      </c>
      <c r="X68" s="114">
        <f t="shared" si="15"/>
        <v>7857</v>
      </c>
      <c r="Z68" s="109">
        <v>7</v>
      </c>
      <c r="AA68" s="110">
        <v>595</v>
      </c>
      <c r="AB68" s="111">
        <v>840</v>
      </c>
      <c r="AC68" s="38">
        <f>AC67</f>
        <v>2440</v>
      </c>
      <c r="AD68" s="38">
        <f>AD62</f>
        <v>3670</v>
      </c>
      <c r="AE68" s="38">
        <f>AE66</f>
        <v>90</v>
      </c>
      <c r="AF68" s="113">
        <v>-30</v>
      </c>
      <c r="AG68" s="114">
        <f t="shared" si="17"/>
        <v>7605</v>
      </c>
    </row>
    <row r="69" spans="1:33" ht="14.25" customHeight="1" thickBot="1">
      <c r="A69" s="36">
        <v>8</v>
      </c>
      <c r="B69" s="110">
        <v>455</v>
      </c>
      <c r="C69" s="111">
        <v>735</v>
      </c>
      <c r="D69" s="38">
        <f>D68</f>
        <v>1030</v>
      </c>
      <c r="E69" s="38">
        <f>E66</f>
        <v>5175</v>
      </c>
      <c r="F69" s="113">
        <v>-47</v>
      </c>
      <c r="G69" s="114">
        <f t="shared" si="13"/>
        <v>7868</v>
      </c>
      <c r="I69" s="80">
        <v>8</v>
      </c>
      <c r="J69" s="117">
        <v>415</v>
      </c>
      <c r="K69" s="81">
        <f t="shared" si="16"/>
        <v>735</v>
      </c>
      <c r="L69" s="81">
        <f>D68</f>
        <v>1030</v>
      </c>
      <c r="M69" s="81">
        <f>M66</f>
        <v>5175</v>
      </c>
      <c r="N69" s="121">
        <v>-47</v>
      </c>
      <c r="O69" s="118">
        <f t="shared" si="14"/>
        <v>7828</v>
      </c>
      <c r="Q69" s="36">
        <v>8</v>
      </c>
      <c r="R69" s="110">
        <v>455</v>
      </c>
      <c r="S69" s="38">
        <f>S68</f>
        <v>1245</v>
      </c>
      <c r="T69" s="38"/>
      <c r="U69" s="38"/>
      <c r="V69" s="38">
        <f>V68</f>
        <v>5675</v>
      </c>
      <c r="W69" s="113">
        <v>-23</v>
      </c>
      <c r="X69" s="114">
        <f t="shared" si="15"/>
        <v>7872</v>
      </c>
      <c r="Z69" s="109">
        <v>8</v>
      </c>
      <c r="AA69" s="110">
        <v>665</v>
      </c>
      <c r="AB69" s="38">
        <f>AB68</f>
        <v>840</v>
      </c>
      <c r="AC69" s="38">
        <f>AC67</f>
        <v>2440</v>
      </c>
      <c r="AD69" s="38">
        <f>AD62</f>
        <v>3670</v>
      </c>
      <c r="AE69" s="38">
        <f>AE66</f>
        <v>90</v>
      </c>
      <c r="AF69" s="113">
        <v>-30</v>
      </c>
      <c r="AG69" s="114">
        <f t="shared" si="17"/>
        <v>7675</v>
      </c>
    </row>
    <row r="70" spans="1:33" ht="14.25" customHeight="1" thickBot="1">
      <c r="A70" s="36">
        <v>9</v>
      </c>
      <c r="B70" s="110">
        <v>460</v>
      </c>
      <c r="C70" s="111">
        <v>1035</v>
      </c>
      <c r="D70" s="111">
        <v>1380</v>
      </c>
      <c r="E70" s="112">
        <v>4460</v>
      </c>
      <c r="F70" s="113">
        <v>-30</v>
      </c>
      <c r="G70" s="114">
        <f t="shared" ref="G70:G75" si="18">B70+C70+D70+E70+F70+$Y$4+$U$4</f>
        <v>7795</v>
      </c>
      <c r="Q70" s="36">
        <v>9</v>
      </c>
      <c r="R70" s="110">
        <v>440</v>
      </c>
      <c r="S70" s="111">
        <v>970</v>
      </c>
      <c r="T70" s="111">
        <v>1360</v>
      </c>
      <c r="U70" s="115"/>
      <c r="V70" s="112">
        <v>4520</v>
      </c>
      <c r="W70" s="113">
        <v>-26</v>
      </c>
      <c r="X70" s="114">
        <f t="shared" ref="X70:X76" si="19">R70+S70+T70+V70+W70+U70+$AC$4+$U$4</f>
        <v>7784</v>
      </c>
      <c r="Z70" s="109">
        <v>9</v>
      </c>
      <c r="AA70" s="110">
        <v>620</v>
      </c>
      <c r="AB70" s="111">
        <v>615</v>
      </c>
      <c r="AC70" s="111">
        <v>2610</v>
      </c>
      <c r="AD70" s="38">
        <f>AD62</f>
        <v>3670</v>
      </c>
      <c r="AE70" s="116">
        <v>90</v>
      </c>
      <c r="AF70" s="113">
        <v>-30</v>
      </c>
      <c r="AG70" s="114">
        <f t="shared" si="17"/>
        <v>7575</v>
      </c>
    </row>
    <row r="71" spans="1:33" ht="14.25" customHeight="1" thickBot="1">
      <c r="A71" s="36">
        <v>10</v>
      </c>
      <c r="B71" s="110">
        <v>405</v>
      </c>
      <c r="C71" s="38">
        <f>C70</f>
        <v>1035</v>
      </c>
      <c r="D71" s="38">
        <f>D70</f>
        <v>1380</v>
      </c>
      <c r="E71" s="38">
        <f>E70</f>
        <v>4460</v>
      </c>
      <c r="F71" s="113">
        <v>-30</v>
      </c>
      <c r="G71" s="114">
        <f t="shared" si="18"/>
        <v>7740</v>
      </c>
      <c r="I71" s="260" t="s">
        <v>11</v>
      </c>
      <c r="J71" s="261"/>
      <c r="K71" s="261"/>
      <c r="L71" s="261"/>
      <c r="M71" s="261"/>
      <c r="N71" s="261"/>
      <c r="O71" s="262"/>
      <c r="Q71" s="36">
        <v>10</v>
      </c>
      <c r="R71" s="110">
        <v>370</v>
      </c>
      <c r="S71" s="38">
        <f>S70</f>
        <v>970</v>
      </c>
      <c r="T71" s="38">
        <f>T70</f>
        <v>1360</v>
      </c>
      <c r="U71" s="38"/>
      <c r="V71" s="38">
        <f>V70</f>
        <v>4520</v>
      </c>
      <c r="W71" s="113">
        <v>-26</v>
      </c>
      <c r="X71" s="114">
        <f t="shared" si="19"/>
        <v>7714</v>
      </c>
      <c r="Z71" s="109">
        <v>10</v>
      </c>
      <c r="AA71" s="110">
        <v>525</v>
      </c>
      <c r="AB71" s="38">
        <f>AB70</f>
        <v>615</v>
      </c>
      <c r="AC71" s="38">
        <f>AC70</f>
        <v>2610</v>
      </c>
      <c r="AD71" s="38">
        <f>AD62</f>
        <v>3670</v>
      </c>
      <c r="AE71" s="38">
        <f>AE70</f>
        <v>90</v>
      </c>
      <c r="AF71" s="113">
        <v>-30</v>
      </c>
      <c r="AG71" s="114">
        <f t="shared" si="17"/>
        <v>7480</v>
      </c>
    </row>
    <row r="72" spans="1:33" ht="14.25" customHeight="1">
      <c r="A72" s="36">
        <v>11</v>
      </c>
      <c r="B72" s="110">
        <v>460</v>
      </c>
      <c r="C72" s="111">
        <v>890</v>
      </c>
      <c r="D72" s="38">
        <f>D71</f>
        <v>1380</v>
      </c>
      <c r="E72" s="38">
        <f>E70</f>
        <v>4460</v>
      </c>
      <c r="F72" s="113">
        <v>-30</v>
      </c>
      <c r="G72" s="114">
        <f t="shared" si="18"/>
        <v>7650</v>
      </c>
      <c r="I72" s="97"/>
      <c r="J72" s="98" t="s">
        <v>6</v>
      </c>
      <c r="K72" s="98" t="s">
        <v>23</v>
      </c>
      <c r="L72" s="98" t="s">
        <v>24</v>
      </c>
      <c r="M72" s="98" t="s">
        <v>26</v>
      </c>
      <c r="N72" s="98" t="s">
        <v>7</v>
      </c>
      <c r="O72" s="119" t="s">
        <v>8</v>
      </c>
      <c r="Q72" s="36">
        <v>11</v>
      </c>
      <c r="R72" s="110">
        <v>415</v>
      </c>
      <c r="S72" s="111">
        <v>830</v>
      </c>
      <c r="T72" s="38">
        <f>T70</f>
        <v>1360</v>
      </c>
      <c r="U72" s="38"/>
      <c r="V72" s="38">
        <f>V70</f>
        <v>4520</v>
      </c>
      <c r="W72" s="113">
        <v>-26</v>
      </c>
      <c r="X72" s="114">
        <f t="shared" si="19"/>
        <v>7619</v>
      </c>
      <c r="Z72" s="109">
        <v>11</v>
      </c>
      <c r="AA72" s="110">
        <v>360</v>
      </c>
      <c r="AB72" s="111">
        <v>790</v>
      </c>
      <c r="AC72" s="38">
        <f>AC71</f>
        <v>2610</v>
      </c>
      <c r="AD72" s="38">
        <f>AD62</f>
        <v>3670</v>
      </c>
      <c r="AE72" s="38">
        <f>AE70</f>
        <v>90</v>
      </c>
      <c r="AF72" s="113">
        <v>-30</v>
      </c>
      <c r="AG72" s="114">
        <f t="shared" si="17"/>
        <v>7490</v>
      </c>
    </row>
    <row r="73" spans="1:33" ht="14.25" customHeight="1" thickBot="1">
      <c r="A73" s="36">
        <v>12</v>
      </c>
      <c r="B73" s="110">
        <v>450</v>
      </c>
      <c r="C73" s="38">
        <f>C72</f>
        <v>890</v>
      </c>
      <c r="D73" s="38">
        <f>D71</f>
        <v>1380</v>
      </c>
      <c r="E73" s="38">
        <f>E70</f>
        <v>4460</v>
      </c>
      <c r="F73" s="113">
        <v>-30</v>
      </c>
      <c r="G73" s="114">
        <f t="shared" si="18"/>
        <v>7640</v>
      </c>
      <c r="I73" s="36">
        <v>1</v>
      </c>
      <c r="J73" s="110">
        <v>520</v>
      </c>
      <c r="K73" s="111">
        <v>1395</v>
      </c>
      <c r="L73" s="38"/>
      <c r="M73" s="38">
        <f>V62</f>
        <v>5765</v>
      </c>
      <c r="N73" s="113">
        <v>-20</v>
      </c>
      <c r="O73" s="114">
        <f>J73+K73+L73+M73+N73+$AC$4+$U$4</f>
        <v>8180</v>
      </c>
      <c r="Q73" s="36">
        <v>12</v>
      </c>
      <c r="R73" s="110">
        <v>400</v>
      </c>
      <c r="S73" s="38">
        <f>S72</f>
        <v>830</v>
      </c>
      <c r="T73" s="38">
        <f>T70</f>
        <v>1360</v>
      </c>
      <c r="U73" s="38"/>
      <c r="V73" s="38">
        <f>V70</f>
        <v>4520</v>
      </c>
      <c r="W73" s="113">
        <v>-26</v>
      </c>
      <c r="X73" s="114">
        <f t="shared" si="19"/>
        <v>7604</v>
      </c>
      <c r="Z73" s="120">
        <v>12</v>
      </c>
      <c r="AA73" s="117">
        <v>515</v>
      </c>
      <c r="AB73" s="81">
        <f>AB72</f>
        <v>790</v>
      </c>
      <c r="AC73" s="81">
        <f>AC71</f>
        <v>2610</v>
      </c>
      <c r="AD73" s="81">
        <f>AD62</f>
        <v>3670</v>
      </c>
      <c r="AE73" s="81">
        <f>AE70</f>
        <v>90</v>
      </c>
      <c r="AF73" s="121">
        <v>-30</v>
      </c>
      <c r="AG73" s="118">
        <f t="shared" si="17"/>
        <v>7645</v>
      </c>
    </row>
    <row r="74" spans="1:33" ht="14.25" customHeight="1">
      <c r="A74" s="36">
        <v>13</v>
      </c>
      <c r="B74" s="110">
        <v>415</v>
      </c>
      <c r="C74" s="111">
        <v>635</v>
      </c>
      <c r="D74" s="111">
        <v>1590</v>
      </c>
      <c r="E74" s="38">
        <f>E70</f>
        <v>4460</v>
      </c>
      <c r="F74" s="113">
        <v>-30</v>
      </c>
      <c r="G74" s="114">
        <f t="shared" si="18"/>
        <v>7560</v>
      </c>
      <c r="I74" s="36">
        <v>2</v>
      </c>
      <c r="J74" s="110">
        <v>460</v>
      </c>
      <c r="K74" s="38">
        <f>K73</f>
        <v>1395</v>
      </c>
      <c r="L74" s="38"/>
      <c r="M74" s="38">
        <f>V62</f>
        <v>5765</v>
      </c>
      <c r="N74" s="113">
        <v>-20</v>
      </c>
      <c r="O74" s="114">
        <f>J74+K74+L74+M74+N74+$AC$4+$U$4</f>
        <v>8120</v>
      </c>
      <c r="Q74" s="36">
        <v>13</v>
      </c>
      <c r="R74" s="110">
        <v>390</v>
      </c>
      <c r="S74" s="111">
        <v>635</v>
      </c>
      <c r="T74" s="111">
        <v>1485</v>
      </c>
      <c r="U74" s="115"/>
      <c r="V74" s="38">
        <f>V70</f>
        <v>4520</v>
      </c>
      <c r="W74" s="113">
        <v>-26</v>
      </c>
      <c r="X74" s="114">
        <f t="shared" si="19"/>
        <v>7524</v>
      </c>
    </row>
    <row r="75" spans="1:33" ht="14.25" customHeight="1">
      <c r="A75" s="36">
        <v>14</v>
      </c>
      <c r="B75" s="110">
        <v>380</v>
      </c>
      <c r="C75" s="38">
        <f>C74</f>
        <v>635</v>
      </c>
      <c r="D75" s="38">
        <f>D74</f>
        <v>1590</v>
      </c>
      <c r="E75" s="38">
        <f>E74</f>
        <v>4460</v>
      </c>
      <c r="F75" s="113">
        <v>-30</v>
      </c>
      <c r="G75" s="114">
        <f t="shared" si="18"/>
        <v>7525</v>
      </c>
      <c r="I75" s="36">
        <v>3</v>
      </c>
      <c r="J75" s="110">
        <v>495</v>
      </c>
      <c r="K75" s="111">
        <v>1320</v>
      </c>
      <c r="L75" s="38"/>
      <c r="M75" s="38">
        <f>V62</f>
        <v>5765</v>
      </c>
      <c r="N75" s="113">
        <v>-20</v>
      </c>
      <c r="O75" s="114">
        <f>J75+K75+L75+M75+N75+$AC$4+$U$4</f>
        <v>8080</v>
      </c>
      <c r="Q75" s="36">
        <v>14</v>
      </c>
      <c r="R75" s="110">
        <v>355</v>
      </c>
      <c r="S75" s="38">
        <f>S74</f>
        <v>635</v>
      </c>
      <c r="T75" s="38">
        <f>T74</f>
        <v>1485</v>
      </c>
      <c r="U75" s="38"/>
      <c r="V75" s="38">
        <f>V70</f>
        <v>4520</v>
      </c>
      <c r="W75" s="113">
        <v>-26</v>
      </c>
      <c r="X75" s="114">
        <f t="shared" si="19"/>
        <v>7489</v>
      </c>
    </row>
    <row r="76" spans="1:33" ht="14.25" customHeight="1">
      <c r="A76" s="36">
        <v>15</v>
      </c>
      <c r="B76" s="110">
        <v>1010</v>
      </c>
      <c r="C76" s="38"/>
      <c r="D76" s="122">
        <f>D75</f>
        <v>1590</v>
      </c>
      <c r="E76" s="122">
        <f>E75</f>
        <v>4460</v>
      </c>
      <c r="F76" s="113">
        <v>-25</v>
      </c>
      <c r="G76" s="114">
        <f>B76+C76+D76+E76+F76+$AA$4+$U$4</f>
        <v>7525</v>
      </c>
      <c r="I76" s="22">
        <v>4</v>
      </c>
      <c r="J76" s="123">
        <v>520</v>
      </c>
      <c r="K76" s="124">
        <f>K75</f>
        <v>1320</v>
      </c>
      <c r="L76" s="124"/>
      <c r="M76" s="124">
        <f>V62</f>
        <v>5765</v>
      </c>
      <c r="N76" s="113">
        <v>-20</v>
      </c>
      <c r="O76" s="125">
        <f>J76+K76+L76+M76+N76+$AC$4+$U$4</f>
        <v>8105</v>
      </c>
      <c r="Q76" s="36">
        <v>15</v>
      </c>
      <c r="R76" s="110">
        <v>985</v>
      </c>
      <c r="S76" s="115"/>
      <c r="T76" s="38">
        <f>T74</f>
        <v>1485</v>
      </c>
      <c r="U76" s="38"/>
      <c r="V76" s="38">
        <f>V70</f>
        <v>4520</v>
      </c>
      <c r="W76" s="113">
        <v>-21</v>
      </c>
      <c r="X76" s="114">
        <f t="shared" si="19"/>
        <v>7489</v>
      </c>
    </row>
    <row r="77" spans="1:33" ht="14.25" customHeight="1">
      <c r="A77" s="36">
        <v>16</v>
      </c>
      <c r="B77" s="110">
        <v>1205</v>
      </c>
      <c r="C77" s="115"/>
      <c r="D77" s="38"/>
      <c r="E77" s="126">
        <v>5615</v>
      </c>
      <c r="F77" s="113">
        <v>-10</v>
      </c>
      <c r="G77" s="114">
        <f>B77+C77+D77+E77+F77+$AA$4+$U$4</f>
        <v>7300</v>
      </c>
      <c r="I77" s="36">
        <v>5</v>
      </c>
      <c r="J77" s="110">
        <v>495</v>
      </c>
      <c r="K77" s="111">
        <v>1365</v>
      </c>
      <c r="L77" s="38"/>
      <c r="M77" s="38">
        <f>V66</f>
        <v>5675</v>
      </c>
      <c r="N77" s="113">
        <v>-20</v>
      </c>
      <c r="O77" s="125">
        <f t="shared" ref="O77:O79" si="20">J77+K77+L77+M77+N77+$AC$4+$U$4</f>
        <v>8035</v>
      </c>
      <c r="Q77" s="36">
        <v>16</v>
      </c>
      <c r="R77" s="110">
        <v>1185</v>
      </c>
      <c r="S77" s="38"/>
      <c r="T77" s="38"/>
      <c r="U77" s="38"/>
      <c r="V77" s="38">
        <f>E77</f>
        <v>5615</v>
      </c>
      <c r="W77" s="113">
        <v>-10</v>
      </c>
      <c r="X77" s="114">
        <f>R77+S77+T77+V77+W77+U77+$AA$4+$U$4</f>
        <v>7280</v>
      </c>
    </row>
    <row r="78" spans="1:33" ht="14.25" customHeight="1">
      <c r="A78" s="36">
        <v>17</v>
      </c>
      <c r="B78" s="110">
        <v>305</v>
      </c>
      <c r="C78" s="111">
        <v>790</v>
      </c>
      <c r="D78" s="38"/>
      <c r="E78" s="122">
        <f>E77</f>
        <v>5615</v>
      </c>
      <c r="F78" s="113">
        <v>-14</v>
      </c>
      <c r="G78" s="114">
        <f>B78+C78+D78+E78+F78+$AA$4+$U$4</f>
        <v>7186</v>
      </c>
      <c r="I78" s="36">
        <v>6</v>
      </c>
      <c r="J78" s="110">
        <v>430</v>
      </c>
      <c r="K78" s="38">
        <f>K77</f>
        <v>1365</v>
      </c>
      <c r="L78" s="38"/>
      <c r="M78" s="38">
        <f>V66</f>
        <v>5675</v>
      </c>
      <c r="N78" s="113">
        <v>-20</v>
      </c>
      <c r="O78" s="125">
        <f t="shared" si="20"/>
        <v>7970</v>
      </c>
      <c r="Q78" s="36">
        <v>17</v>
      </c>
      <c r="R78" s="110">
        <v>315</v>
      </c>
      <c r="S78" s="111">
        <v>790</v>
      </c>
      <c r="T78" s="115"/>
      <c r="U78" s="38"/>
      <c r="V78" s="122">
        <f>V77</f>
        <v>5615</v>
      </c>
      <c r="W78" s="113">
        <v>-14</v>
      </c>
      <c r="X78" s="114">
        <f t="shared" ref="X78:X79" si="21">R78+S78+T78+V78+W78+U78+$AA$4+$U$4</f>
        <v>7196</v>
      </c>
    </row>
    <row r="79" spans="1:33" ht="14.25" customHeight="1" thickBot="1">
      <c r="A79" s="127">
        <v>18</v>
      </c>
      <c r="B79" s="128">
        <v>290</v>
      </c>
      <c r="C79" s="129">
        <f>C78</f>
        <v>790</v>
      </c>
      <c r="D79" s="130"/>
      <c r="E79" s="130">
        <f>E78</f>
        <v>5615</v>
      </c>
      <c r="F79" s="131">
        <v>-14</v>
      </c>
      <c r="G79" s="132">
        <f>B79+C79+D79+E79+F79+$AA$4+$U$4</f>
        <v>7171</v>
      </c>
      <c r="I79" s="36">
        <v>7</v>
      </c>
      <c r="J79" s="110">
        <v>460</v>
      </c>
      <c r="K79" s="111">
        <v>1275</v>
      </c>
      <c r="L79" s="38"/>
      <c r="M79" s="38">
        <f>V66</f>
        <v>5675</v>
      </c>
      <c r="N79" s="113">
        <v>-20</v>
      </c>
      <c r="O79" s="125">
        <f t="shared" si="20"/>
        <v>7910</v>
      </c>
      <c r="Q79" s="80">
        <v>18</v>
      </c>
      <c r="R79" s="117">
        <v>315</v>
      </c>
      <c r="S79" s="81">
        <f>S78</f>
        <v>790</v>
      </c>
      <c r="T79" s="81"/>
      <c r="U79" s="81"/>
      <c r="V79" s="81">
        <f>V78</f>
        <v>5615</v>
      </c>
      <c r="W79" s="121">
        <v>-14</v>
      </c>
      <c r="X79" s="118">
        <f t="shared" si="21"/>
        <v>7196</v>
      </c>
    </row>
    <row r="80" spans="1:33" ht="14.25" customHeight="1" thickBot="1">
      <c r="I80" s="80">
        <v>8</v>
      </c>
      <c r="J80" s="117">
        <v>465</v>
      </c>
      <c r="K80" s="81">
        <f>K79</f>
        <v>1275</v>
      </c>
      <c r="L80" s="81"/>
      <c r="M80" s="81">
        <f>V66</f>
        <v>5675</v>
      </c>
      <c r="N80" s="121">
        <v>-20</v>
      </c>
      <c r="O80" s="118">
        <f>J80+K80+L80+M80+N80+$AC$4+$U$4</f>
        <v>7915</v>
      </c>
      <c r="U80" s="135" t="s">
        <v>93</v>
      </c>
      <c r="V80" s="2" t="s">
        <v>84</v>
      </c>
    </row>
    <row r="81" spans="3:23" ht="14.25" customHeight="1">
      <c r="V81" s="2" t="s">
        <v>85</v>
      </c>
      <c r="W81" s="133">
        <v>5780</v>
      </c>
    </row>
    <row r="82" spans="3:23" ht="14.25" customHeight="1">
      <c r="C82" s="134"/>
      <c r="D82" s="134"/>
      <c r="E82" s="134"/>
      <c r="V82" s="2" t="s">
        <v>86</v>
      </c>
      <c r="W82" s="133">
        <v>5690</v>
      </c>
    </row>
    <row r="83" spans="3:23" ht="14.25" customHeight="1">
      <c r="C83" s="134"/>
      <c r="D83" s="134"/>
      <c r="E83" s="134"/>
      <c r="V83" s="2" t="s">
        <v>87</v>
      </c>
      <c r="W83" s="133">
        <v>4535</v>
      </c>
    </row>
    <row r="84" spans="3:23" ht="14.25" customHeight="1">
      <c r="C84" s="134"/>
      <c r="D84" s="134"/>
      <c r="E84" s="134"/>
    </row>
    <row r="85" spans="3:23" ht="14.25" customHeight="1">
      <c r="J85" s="2" t="s">
        <v>12</v>
      </c>
    </row>
    <row r="86" spans="3:23" ht="14.25" customHeight="1"/>
    <row r="87" spans="3:23" ht="14.25" customHeight="1"/>
  </sheetData>
  <mergeCells count="102">
    <mergeCell ref="AJ32:AJ35"/>
    <mergeCell ref="AF36:AF42"/>
    <mergeCell ref="AG36:AG42"/>
    <mergeCell ref="AH36:AH42"/>
    <mergeCell ref="AI36:AI42"/>
    <mergeCell ref="AJ36:AJ42"/>
    <mergeCell ref="AF43:AF45"/>
    <mergeCell ref="AG43:AG45"/>
    <mergeCell ref="AH43:AH45"/>
    <mergeCell ref="AI43:AI45"/>
    <mergeCell ref="AJ43:AJ45"/>
    <mergeCell ref="AF32:AF35"/>
    <mergeCell ref="AG32:AG35"/>
    <mergeCell ref="AH32:AH35"/>
    <mergeCell ref="AI32:AI35"/>
    <mergeCell ref="AF3:AJ3"/>
    <mergeCell ref="AF6:AG6"/>
    <mergeCell ref="AH6:AI6"/>
    <mergeCell ref="AJ6:AJ7"/>
    <mergeCell ref="AF8:AJ9"/>
    <mergeCell ref="AF10:AF12"/>
    <mergeCell ref="AG10:AG12"/>
    <mergeCell ref="AH10:AH12"/>
    <mergeCell ref="AI10:AI12"/>
    <mergeCell ref="AJ10:AJ12"/>
    <mergeCell ref="AF4:AJ5"/>
    <mergeCell ref="AF13:AF19"/>
    <mergeCell ref="AG13:AG19"/>
    <mergeCell ref="AH13:AH19"/>
    <mergeCell ref="AI13:AI19"/>
    <mergeCell ref="AJ13:AJ19"/>
    <mergeCell ref="AF20:AF23"/>
    <mergeCell ref="AG20:AG23"/>
    <mergeCell ref="AH20:AH23"/>
    <mergeCell ref="AI20:AI23"/>
    <mergeCell ref="AJ20:AJ23"/>
    <mergeCell ref="AF24:AF27"/>
    <mergeCell ref="AG24:AG27"/>
    <mergeCell ref="AH24:AH27"/>
    <mergeCell ref="AI24:AI27"/>
    <mergeCell ref="AJ24:AJ27"/>
    <mergeCell ref="AF28:AF31"/>
    <mergeCell ref="AG28:AG31"/>
    <mergeCell ref="AH28:AH31"/>
    <mergeCell ref="AI28:AI31"/>
    <mergeCell ref="AJ28:AJ31"/>
    <mergeCell ref="A8:F9"/>
    <mergeCell ref="G8:L19"/>
    <mergeCell ref="M8:R9"/>
    <mergeCell ref="R10:R27"/>
    <mergeCell ref="S8:X19"/>
    <mergeCell ref="Y40:AD47"/>
    <mergeCell ref="S36:X47"/>
    <mergeCell ref="M46:R47"/>
    <mergeCell ref="G36:L47"/>
    <mergeCell ref="A46:F47"/>
    <mergeCell ref="Y8:AD15"/>
    <mergeCell ref="F10:F27"/>
    <mergeCell ref="AD16:AD27"/>
    <mergeCell ref="L20:L27"/>
    <mergeCell ref="X20:X27"/>
    <mergeCell ref="A1:AD1"/>
    <mergeCell ref="A2:AD2"/>
    <mergeCell ref="A3:C3"/>
    <mergeCell ref="D3:G3"/>
    <mergeCell ref="I3:K3"/>
    <mergeCell ref="L3:M3"/>
    <mergeCell ref="N3:O3"/>
    <mergeCell ref="P3:Q3"/>
    <mergeCell ref="R3:T3"/>
    <mergeCell ref="U3:V3"/>
    <mergeCell ref="W3:X3"/>
    <mergeCell ref="Y3:Z3"/>
    <mergeCell ref="AA3:AB3"/>
    <mergeCell ref="AC3:AD3"/>
    <mergeCell ref="S6:X6"/>
    <mergeCell ref="Y6:AD6"/>
    <mergeCell ref="U4:V4"/>
    <mergeCell ref="W4:X4"/>
    <mergeCell ref="Y4:Z4"/>
    <mergeCell ref="AA4:AB4"/>
    <mergeCell ref="AC4:AD4"/>
    <mergeCell ref="A5:AD5"/>
    <mergeCell ref="A4:C4"/>
    <mergeCell ref="D4:G4"/>
    <mergeCell ref="I4:K4"/>
    <mergeCell ref="L4:M4"/>
    <mergeCell ref="N4:O4"/>
    <mergeCell ref="P4:Q4"/>
    <mergeCell ref="A6:F6"/>
    <mergeCell ref="G6:L6"/>
    <mergeCell ref="M6:R6"/>
    <mergeCell ref="AF46:AJ47"/>
    <mergeCell ref="I71:O71"/>
    <mergeCell ref="A51:F51"/>
    <mergeCell ref="I51:N51"/>
    <mergeCell ref="P51:AD51"/>
    <mergeCell ref="P52:AD56"/>
    <mergeCell ref="A60:G60"/>
    <mergeCell ref="I60:O60"/>
    <mergeCell ref="Q60:X60"/>
    <mergeCell ref="Z60:AG60"/>
  </mergeCells>
  <phoneticPr fontId="2" type="noConversion"/>
  <conditionalFormatting sqref="E10:E45 Q10:Q45">
    <cfRule type="containsBlanks" priority="16" stopIfTrue="1">
      <formula>LEN(TRIM(E10))=0</formula>
    </cfRule>
    <cfRule type="cellIs" dxfId="19" priority="17" stopIfTrue="1" operator="between">
      <formula>-$R$4</formula>
      <formula>$R$4</formula>
    </cfRule>
    <cfRule type="cellIs" dxfId="18" priority="18" stopIfTrue="1" operator="between">
      <formula>$R$4</formula>
      <formula>$S$4</formula>
    </cfRule>
    <cfRule type="cellIs" dxfId="17" priority="19" stopIfTrue="1" operator="between">
      <formula>-$R$4</formula>
      <formula>-$S$4</formula>
    </cfRule>
    <cfRule type="cellIs" dxfId="16" priority="20" operator="notBetween">
      <formula>-$S$4</formula>
      <formula>$S$4</formula>
    </cfRule>
  </conditionalFormatting>
  <conditionalFormatting sqref="K20:K35">
    <cfRule type="containsBlanks" priority="11" stopIfTrue="1">
      <formula>LEN(TRIM(K20))=0</formula>
    </cfRule>
    <cfRule type="cellIs" dxfId="15" priority="12" stopIfTrue="1" operator="between">
      <formula>-$R$4</formula>
      <formula>$R$4</formula>
    </cfRule>
    <cfRule type="cellIs" dxfId="14" priority="13" stopIfTrue="1" operator="between">
      <formula>$R$4</formula>
      <formula>$S$4</formula>
    </cfRule>
    <cfRule type="cellIs" dxfId="13" priority="14" stopIfTrue="1" operator="between">
      <formula>-$R$4</formula>
      <formula>-$S$4</formula>
    </cfRule>
    <cfRule type="cellIs" dxfId="12" priority="15" operator="notBetween">
      <formula>-$S$4</formula>
      <formula>$S$4</formula>
    </cfRule>
  </conditionalFormatting>
  <conditionalFormatting sqref="W20:W35">
    <cfRule type="containsBlanks" priority="6" stopIfTrue="1">
      <formula>LEN(TRIM(W20))=0</formula>
    </cfRule>
    <cfRule type="cellIs" dxfId="11" priority="7" stopIfTrue="1" operator="between">
      <formula>-$R$4</formula>
      <formula>$R$4</formula>
    </cfRule>
    <cfRule type="cellIs" dxfId="10" priority="8" stopIfTrue="1" operator="between">
      <formula>$R$4</formula>
      <formula>$S$4</formula>
    </cfRule>
    <cfRule type="cellIs" dxfId="9" priority="9" stopIfTrue="1" operator="between">
      <formula>-$R$4</formula>
      <formula>-$S$4</formula>
    </cfRule>
    <cfRule type="cellIs" dxfId="8" priority="10" operator="notBetween">
      <formula>-$S$4</formula>
      <formula>$S$4</formula>
    </cfRule>
  </conditionalFormatting>
  <conditionalFormatting sqref="AC16:AC39">
    <cfRule type="containsBlanks" priority="1" stopIfTrue="1">
      <formula>LEN(TRIM(AC16))=0</formula>
    </cfRule>
    <cfRule type="cellIs" dxfId="7" priority="2" stopIfTrue="1" operator="between">
      <formula>-$R$4</formula>
      <formula>$R$4</formula>
    </cfRule>
    <cfRule type="cellIs" dxfId="6" priority="3" stopIfTrue="1" operator="between">
      <formula>$R$4</formula>
      <formula>$S$4</formula>
    </cfRule>
    <cfRule type="cellIs" dxfId="5" priority="4" stopIfTrue="1" operator="between">
      <formula>-$R$4</formula>
      <formula>-$S$4</formula>
    </cfRule>
    <cfRule type="cellIs" dxfId="4" priority="5" operator="notBetween">
      <formula>-$S$4</formula>
      <formula>$S$4</formula>
    </cfRule>
  </conditionalFormatting>
  <pageMargins left="0.7" right="0.7" top="0.75" bottom="0.75" header="0.3" footer="0.3"/>
  <pageSetup paperSize="9" orientation="portrait" r:id="rId1"/>
  <ignoredErrors>
    <ignoredError sqref="L63 L65 L67 AD67 AD7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755D-BC77-46D5-B125-A9A17EBBBDC0}">
  <dimension ref="A1:I62"/>
  <sheetViews>
    <sheetView workbookViewId="0">
      <selection activeCell="Q11" sqref="Q11"/>
    </sheetView>
  </sheetViews>
  <sheetFormatPr baseColWidth="10" defaultColWidth="9" defaultRowHeight="14.6"/>
  <cols>
    <col min="1" max="16384" width="9" style="4"/>
  </cols>
  <sheetData>
    <row r="1" spans="1:9" ht="17.600000000000001">
      <c r="A1" s="1" t="s">
        <v>94</v>
      </c>
      <c r="B1" s="2"/>
      <c r="C1" s="3"/>
      <c r="D1" s="2"/>
      <c r="E1" s="2"/>
      <c r="F1" s="2"/>
      <c r="G1" s="2"/>
      <c r="H1" s="2"/>
    </row>
    <row r="2" spans="1:9" ht="10" customHeight="1">
      <c r="A2" s="2"/>
      <c r="B2" s="2"/>
      <c r="C2" s="3"/>
      <c r="D2" s="2"/>
      <c r="E2" s="2"/>
      <c r="F2" s="2"/>
      <c r="G2" s="2"/>
      <c r="H2" s="2"/>
    </row>
    <row r="3" spans="1:9" ht="18" customHeight="1">
      <c r="A3" s="275" t="s">
        <v>62</v>
      </c>
      <c r="B3" s="276"/>
      <c r="C3" s="277" t="s">
        <v>67</v>
      </c>
      <c r="D3" s="277"/>
      <c r="E3" s="7"/>
      <c r="F3" s="7"/>
      <c r="G3" s="7" t="s">
        <v>63</v>
      </c>
      <c r="H3" s="277" t="s">
        <v>98</v>
      </c>
      <c r="I3" s="278"/>
    </row>
    <row r="4" spans="1:9" ht="18" customHeight="1">
      <c r="A4" s="279" t="s">
        <v>64</v>
      </c>
      <c r="B4" s="280"/>
      <c r="C4" s="281" t="s">
        <v>65</v>
      </c>
      <c r="D4" s="281"/>
      <c r="E4" s="8"/>
      <c r="F4" s="8"/>
      <c r="G4" s="8" t="s">
        <v>66</v>
      </c>
      <c r="H4" s="282">
        <v>45026</v>
      </c>
      <c r="I4" s="283"/>
    </row>
    <row r="5" spans="1:9" ht="14.5" customHeight="1"/>
    <row r="6" spans="1:9" ht="14.5" customHeight="1"/>
    <row r="7" spans="1:9" ht="14.5" customHeight="1"/>
    <row r="8" spans="1:9" ht="14.5" customHeight="1"/>
    <row r="9" spans="1:9" ht="14.5" customHeight="1"/>
    <row r="10" spans="1:9" ht="14.5" customHeight="1"/>
    <row r="11" spans="1:9" ht="14.5" customHeight="1"/>
    <row r="12" spans="1:9" ht="14.5" customHeight="1"/>
    <row r="13" spans="1:9" ht="14.5" customHeight="1"/>
    <row r="14" spans="1:9" ht="14.5" customHeight="1"/>
    <row r="15" spans="1:9" ht="14.5" customHeight="1"/>
    <row r="16" spans="1:9" ht="14.5" customHeight="1"/>
    <row r="17" s="4" customFormat="1" ht="14.5" customHeight="1"/>
    <row r="18" s="4" customFormat="1" ht="14.5" customHeight="1"/>
    <row r="19" s="4" customFormat="1" ht="14.5" customHeight="1"/>
    <row r="20" s="4" customFormat="1" ht="14.5" customHeight="1"/>
    <row r="21" s="4" customFormat="1" ht="14.5" customHeight="1"/>
    <row r="22" s="4" customFormat="1" ht="14.5" customHeight="1"/>
    <row r="23" s="4" customFormat="1" ht="14.5" customHeight="1"/>
    <row r="24" s="4" customFormat="1" ht="14.5" customHeight="1"/>
    <row r="25" s="4" customFormat="1" ht="14.5" customHeight="1"/>
    <row r="26" s="4" customFormat="1" ht="14.5" customHeight="1"/>
    <row r="27" s="4" customFormat="1" ht="14.5" customHeight="1"/>
    <row r="28" s="4" customFormat="1" ht="14.5" customHeight="1"/>
    <row r="29" s="4" customFormat="1" ht="14.5" customHeight="1"/>
    <row r="30" s="4" customFormat="1" ht="14.5" customHeight="1"/>
    <row r="31" s="4" customFormat="1" ht="14.5" customHeight="1"/>
    <row r="32" s="4" customFormat="1" ht="14.5" customHeight="1"/>
    <row r="33" s="4" customFormat="1" ht="14.5" customHeight="1"/>
    <row r="34" s="4" customFormat="1" ht="14.5" customHeight="1"/>
    <row r="35" s="4" customFormat="1" ht="14.5" customHeight="1"/>
    <row r="36" s="4" customFormat="1" ht="14.5" customHeight="1"/>
    <row r="37" s="4" customFormat="1" ht="14.5" customHeight="1"/>
    <row r="38" s="4" customFormat="1" ht="14.5" customHeight="1"/>
    <row r="39" s="4" customFormat="1" ht="14.5" customHeight="1"/>
    <row r="40" s="4" customFormat="1" ht="14.5" customHeight="1"/>
    <row r="41" s="4" customFormat="1" ht="14.5" customHeight="1"/>
    <row r="42" s="4" customFormat="1" ht="14.5" customHeight="1"/>
    <row r="43" s="4" customFormat="1" ht="14.5" customHeight="1"/>
    <row r="44" s="4" customFormat="1" ht="14.5" customHeight="1"/>
    <row r="45" s="4" customFormat="1" ht="14.5" customHeight="1"/>
    <row r="46" s="4" customFormat="1" ht="14.5" customHeight="1"/>
    <row r="47" s="4" customFormat="1" ht="14.5" customHeight="1"/>
    <row r="48" s="4" customFormat="1" ht="14.5" customHeight="1"/>
    <row r="49" s="4" customFormat="1" ht="14.5" customHeight="1"/>
    <row r="50" s="4" customFormat="1" ht="14.5" customHeight="1"/>
    <row r="51" s="4" customFormat="1" ht="14.5" customHeight="1"/>
    <row r="52" s="4" customFormat="1" ht="14.5" customHeight="1"/>
    <row r="53" s="4" customFormat="1" ht="14.5" customHeight="1"/>
    <row r="54" s="4" customFormat="1" ht="14.5" customHeight="1"/>
    <row r="55" s="4" customFormat="1" ht="14.5" customHeight="1"/>
    <row r="56" s="4" customFormat="1" ht="14.5" customHeight="1"/>
    <row r="57" s="4" customFormat="1" ht="14.5" customHeight="1"/>
    <row r="58" s="4" customFormat="1" ht="14.5" customHeight="1"/>
    <row r="59" s="4" customFormat="1" ht="14.5" customHeight="1"/>
    <row r="60" s="4" customFormat="1" ht="14.5" customHeight="1"/>
    <row r="61" s="4" customFormat="1" ht="14.5" customHeight="1"/>
    <row r="62" s="4" customFormat="1" ht="14.5" customHeight="1"/>
  </sheetData>
  <mergeCells count="6">
    <mergeCell ref="A3:B3"/>
    <mergeCell ref="C3:D3"/>
    <mergeCell ref="H3:I3"/>
    <mergeCell ref="A4:B4"/>
    <mergeCell ref="C4:D4"/>
    <mergeCell ref="H4:I4"/>
  </mergeCells>
  <conditionalFormatting sqref="C1:C2">
    <cfRule type="containsErrors" dxfId="3" priority="2">
      <formula>ISERROR(C1)</formula>
    </cfRule>
  </conditionalFormatting>
  <conditionalFormatting sqref="E1:H2">
    <cfRule type="cellIs" dxfId="2" priority="1" operator="equal">
      <formula>0</formula>
    </cfRule>
  </conditionalFormatting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3E83-2DEF-4F76-936F-5E3E520F3019}">
  <dimension ref="A1:L69"/>
  <sheetViews>
    <sheetView workbookViewId="0"/>
  </sheetViews>
  <sheetFormatPr baseColWidth="10" defaultColWidth="9" defaultRowHeight="14.6"/>
  <cols>
    <col min="1" max="16384" width="9" style="4"/>
  </cols>
  <sheetData>
    <row r="1" spans="1:11" ht="17.600000000000001">
      <c r="A1" s="1" t="s">
        <v>97</v>
      </c>
      <c r="B1" s="2"/>
      <c r="C1" s="3"/>
      <c r="D1" s="2"/>
      <c r="E1" s="2"/>
      <c r="F1" s="2"/>
      <c r="G1" s="2"/>
      <c r="H1" s="2"/>
    </row>
    <row r="2" spans="1:11" ht="10" customHeight="1">
      <c r="A2" s="2"/>
      <c r="B2" s="2"/>
      <c r="C2" s="3"/>
      <c r="D2" s="2"/>
      <c r="E2" s="2"/>
      <c r="F2" s="2"/>
      <c r="G2" s="2"/>
      <c r="H2" s="2"/>
    </row>
    <row r="3" spans="1:11" ht="18" customHeight="1">
      <c r="A3" s="275" t="s">
        <v>62</v>
      </c>
      <c r="B3" s="276"/>
      <c r="C3" s="6" t="s">
        <v>67</v>
      </c>
      <c r="D3" s="6"/>
      <c r="E3" s="5"/>
      <c r="F3" s="7"/>
      <c r="G3" s="7" t="s">
        <v>63</v>
      </c>
      <c r="H3" s="277" t="s">
        <v>98</v>
      </c>
      <c r="I3" s="278"/>
    </row>
    <row r="4" spans="1:11" ht="18" customHeight="1">
      <c r="A4" s="279" t="s">
        <v>64</v>
      </c>
      <c r="B4" s="280"/>
      <c r="C4" s="281" t="s">
        <v>65</v>
      </c>
      <c r="D4" s="281"/>
      <c r="E4" s="8"/>
      <c r="F4" s="8"/>
      <c r="G4" s="8" t="s">
        <v>66</v>
      </c>
      <c r="H4" s="282">
        <v>45026</v>
      </c>
      <c r="I4" s="283"/>
    </row>
    <row r="6" spans="1:11" ht="14.5" customHeight="1"/>
    <row r="7" spans="1:11" ht="14.5" customHeight="1">
      <c r="A7" s="298" t="s">
        <v>69</v>
      </c>
      <c r="B7" s="298"/>
      <c r="C7" s="298"/>
      <c r="D7" s="298"/>
      <c r="F7" s="299" t="s">
        <v>70</v>
      </c>
      <c r="G7" s="300"/>
      <c r="H7" s="300"/>
      <c r="I7" s="300"/>
      <c r="J7" s="300"/>
      <c r="K7" s="301"/>
    </row>
    <row r="8" spans="1:11" ht="14.5" customHeight="1">
      <c r="A8" s="295" t="s">
        <v>68</v>
      </c>
      <c r="B8" s="295"/>
      <c r="C8" s="295" t="s">
        <v>71</v>
      </c>
      <c r="D8" s="295"/>
      <c r="F8" s="9" t="s">
        <v>72</v>
      </c>
      <c r="G8" s="296" t="s">
        <v>73</v>
      </c>
      <c r="H8" s="297"/>
      <c r="I8" s="10" t="s">
        <v>43</v>
      </c>
      <c r="J8" s="10" t="s">
        <v>74</v>
      </c>
      <c r="K8" s="10" t="s">
        <v>44</v>
      </c>
    </row>
    <row r="9" spans="1:11" ht="14.5" customHeight="1">
      <c r="A9" s="292" t="s">
        <v>43</v>
      </c>
      <c r="B9" s="292"/>
      <c r="C9" s="292" t="s">
        <v>75</v>
      </c>
      <c r="D9" s="292"/>
      <c r="F9" s="291" t="s">
        <v>81</v>
      </c>
      <c r="G9" s="291" t="s">
        <v>76</v>
      </c>
      <c r="H9" s="291"/>
      <c r="I9" s="11">
        <v>520</v>
      </c>
      <c r="J9" s="11">
        <v>490</v>
      </c>
      <c r="K9" s="11">
        <v>520</v>
      </c>
    </row>
    <row r="10" spans="1:11" ht="14.5" customHeight="1">
      <c r="A10" s="292" t="s">
        <v>45</v>
      </c>
      <c r="B10" s="292"/>
      <c r="C10" s="292" t="s">
        <v>80</v>
      </c>
      <c r="D10" s="292"/>
      <c r="F10" s="291"/>
      <c r="G10" s="287" t="s">
        <v>77</v>
      </c>
      <c r="H10" s="288"/>
      <c r="I10" s="10" t="s">
        <v>48</v>
      </c>
      <c r="J10" s="10" t="s">
        <v>47</v>
      </c>
      <c r="K10" s="10" t="s">
        <v>44</v>
      </c>
    </row>
    <row r="11" spans="1:11" ht="14.5" customHeight="1">
      <c r="A11" s="292" t="s">
        <v>44</v>
      </c>
      <c r="B11" s="292"/>
      <c r="C11" s="292" t="s">
        <v>78</v>
      </c>
      <c r="D11" s="292"/>
      <c r="F11" s="291"/>
      <c r="G11" s="289"/>
      <c r="H11" s="290"/>
      <c r="I11" s="11">
        <v>125</v>
      </c>
      <c r="J11" s="11">
        <v>115</v>
      </c>
      <c r="K11" s="11">
        <v>520</v>
      </c>
    </row>
    <row r="12" spans="1:11" ht="14.5" customHeight="1">
      <c r="F12" s="284"/>
      <c r="G12" s="285"/>
      <c r="H12" s="285"/>
      <c r="I12" s="285"/>
      <c r="J12" s="285"/>
      <c r="K12" s="286"/>
    </row>
    <row r="13" spans="1:11" ht="14.5" customHeight="1">
      <c r="F13" s="291" t="s">
        <v>82</v>
      </c>
      <c r="G13" s="291" t="s">
        <v>76</v>
      </c>
      <c r="H13" s="291"/>
      <c r="I13" s="11">
        <v>520</v>
      </c>
      <c r="J13" s="11">
        <v>490</v>
      </c>
      <c r="K13" s="11">
        <v>520</v>
      </c>
    </row>
    <row r="14" spans="1:11" ht="14.5" customHeight="1">
      <c r="F14" s="291"/>
      <c r="G14" s="287" t="s">
        <v>77</v>
      </c>
      <c r="H14" s="288"/>
      <c r="I14" s="10" t="s">
        <v>48</v>
      </c>
      <c r="J14" s="10" t="s">
        <v>47</v>
      </c>
      <c r="K14" s="10" t="s">
        <v>44</v>
      </c>
    </row>
    <row r="15" spans="1:11" ht="14.5" customHeight="1">
      <c r="F15" s="291"/>
      <c r="G15" s="289"/>
      <c r="H15" s="290"/>
      <c r="I15" s="11">
        <v>130</v>
      </c>
      <c r="J15" s="11">
        <v>120</v>
      </c>
      <c r="K15" s="11">
        <v>520</v>
      </c>
    </row>
    <row r="16" spans="1:11" ht="14.5" customHeight="1">
      <c r="F16" s="284"/>
      <c r="G16" s="285"/>
      <c r="H16" s="285"/>
      <c r="I16" s="285"/>
      <c r="J16" s="285"/>
      <c r="K16" s="286"/>
    </row>
    <row r="17" spans="1:12" ht="14.5" customHeight="1">
      <c r="F17" s="291" t="s">
        <v>83</v>
      </c>
      <c r="G17" s="291" t="s">
        <v>76</v>
      </c>
      <c r="H17" s="291"/>
      <c r="I17" s="11">
        <v>520</v>
      </c>
      <c r="J17" s="11">
        <v>490</v>
      </c>
      <c r="K17" s="11">
        <v>520</v>
      </c>
    </row>
    <row r="18" spans="1:12" ht="14.5" customHeight="1">
      <c r="F18" s="291"/>
      <c r="G18" s="287" t="s">
        <v>77</v>
      </c>
      <c r="H18" s="288"/>
      <c r="I18" s="10" t="s">
        <v>48</v>
      </c>
      <c r="J18" s="10" t="s">
        <v>47</v>
      </c>
      <c r="K18" s="10" t="s">
        <v>44</v>
      </c>
    </row>
    <row r="19" spans="1:12" ht="14.5" customHeight="1">
      <c r="F19" s="291"/>
      <c r="G19" s="289"/>
      <c r="H19" s="290"/>
      <c r="I19" s="11">
        <v>140</v>
      </c>
      <c r="J19" s="11">
        <v>130</v>
      </c>
      <c r="K19" s="11">
        <v>520</v>
      </c>
    </row>
    <row r="20" spans="1:12" ht="14.5" customHeight="1">
      <c r="F20" s="293" t="s">
        <v>79</v>
      </c>
      <c r="G20" s="293"/>
      <c r="H20" s="293"/>
      <c r="I20" s="12"/>
      <c r="J20" s="12"/>
      <c r="K20" s="12"/>
    </row>
    <row r="21" spans="1:12" ht="14.5" customHeight="1">
      <c r="F21" s="13"/>
      <c r="G21" s="294"/>
      <c r="H21" s="294"/>
      <c r="I21" s="12"/>
      <c r="J21" s="12"/>
      <c r="K21" s="12"/>
    </row>
    <row r="22" spans="1:12" ht="14.5" customHeight="1">
      <c r="A22" s="140" t="s">
        <v>96</v>
      </c>
      <c r="H22" s="140" t="s">
        <v>95</v>
      </c>
      <c r="I22" s="12"/>
      <c r="J22" s="12"/>
      <c r="K22" s="12"/>
      <c r="L22" s="12"/>
    </row>
    <row r="23" spans="1:12" ht="14.5" customHeight="1"/>
    <row r="24" spans="1:12" ht="14.5" customHeight="1"/>
    <row r="25" spans="1:12" ht="14.5" customHeight="1"/>
    <row r="26" spans="1:12" ht="14.5" customHeight="1"/>
    <row r="27" spans="1:12" ht="14.5" customHeight="1"/>
    <row r="28" spans="1:12" ht="14.5" customHeight="1"/>
    <row r="29" spans="1:12" ht="14.5" customHeight="1"/>
    <row r="30" spans="1:12" ht="14.5" customHeight="1"/>
    <row r="31" spans="1:12" ht="14.5" customHeight="1"/>
    <row r="32" spans="1:1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</sheetData>
  <mergeCells count="29">
    <mergeCell ref="A7:D7"/>
    <mergeCell ref="A3:B3"/>
    <mergeCell ref="H3:I3"/>
    <mergeCell ref="A4:B4"/>
    <mergeCell ref="C4:D4"/>
    <mergeCell ref="H4:I4"/>
    <mergeCell ref="F7:K7"/>
    <mergeCell ref="A11:B11"/>
    <mergeCell ref="C11:D11"/>
    <mergeCell ref="F20:H20"/>
    <mergeCell ref="G21:H21"/>
    <mergeCell ref="A8:B8"/>
    <mergeCell ref="C8:D8"/>
    <mergeCell ref="G8:H8"/>
    <mergeCell ref="A9:B9"/>
    <mergeCell ref="C9:D9"/>
    <mergeCell ref="F9:F11"/>
    <mergeCell ref="G9:H9"/>
    <mergeCell ref="A10:B10"/>
    <mergeCell ref="C10:D10"/>
    <mergeCell ref="G10:H11"/>
    <mergeCell ref="F13:F15"/>
    <mergeCell ref="G13:H13"/>
    <mergeCell ref="F12:K12"/>
    <mergeCell ref="G14:H15"/>
    <mergeCell ref="F17:F19"/>
    <mergeCell ref="G17:H17"/>
    <mergeCell ref="G18:H19"/>
    <mergeCell ref="F16:K16"/>
  </mergeCells>
  <conditionalFormatting sqref="C1:C2">
    <cfRule type="containsErrors" dxfId="1" priority="2">
      <formula>ISERROR(C1)</formula>
    </cfRule>
  </conditionalFormatting>
  <conditionalFormatting sqref="E1:H2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XXS</vt:lpstr>
      <vt:lpstr>XS</vt:lpstr>
      <vt:lpstr>S</vt:lpstr>
      <vt:lpstr>M</vt:lpstr>
      <vt:lpstr>L</vt:lpstr>
      <vt:lpstr>Line plan</vt:lpstr>
      <vt:lpstr>Riser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ST</cp:lastModifiedBy>
  <dcterms:created xsi:type="dcterms:W3CDTF">2016-09-12T05:34:55Z</dcterms:created>
  <dcterms:modified xsi:type="dcterms:W3CDTF">2023-04-18T04:19:29Z</dcterms:modified>
</cp:coreProperties>
</file>